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<sst xmlns="http://schemas.openxmlformats.org/spreadsheetml/2006/main" count="146" uniqueCount="24">
  <si>
    <t>Player 1</t>
  </si>
  <si>
    <t>Player 2</t>
  </si>
  <si>
    <t>Player 3</t>
  </si>
  <si>
    <t>V</t>
  </si>
  <si>
    <t>Score</t>
  </si>
  <si>
    <t>N table</t>
  </si>
  <si>
    <t>Rest</t>
  </si>
  <si>
    <t>N Pls</t>
  </si>
  <si>
    <t>N tables</t>
  </si>
  <si>
    <t>Results</t>
  </si>
  <si>
    <t>Right</t>
  </si>
  <si>
    <t>Left</t>
  </si>
  <si>
    <t>Player 4</t>
  </si>
  <si>
    <t>p(m)=1+[(m-t+2n+1) on mod(2n+1)]</t>
  </si>
  <si>
    <t>Player 7 or Rest</t>
  </si>
  <si>
    <t>Player 5</t>
  </si>
  <si>
    <t>Player 6</t>
  </si>
  <si>
    <t>m(p)=1+[(p+t+1) on mod(2n+1)]</t>
  </si>
  <si>
    <t>Players Card</t>
  </si>
  <si>
    <t>N player</t>
  </si>
  <si>
    <t>Player</t>
  </si>
  <si>
    <t>N place</t>
  </si>
  <si>
    <t>Lap</t>
  </si>
  <si>
    <t>N Lap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</si>
</sst>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49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7.25390625" style="0" customWidth="1"/>
    <col min="2" max="2" width="3.75390625" style="0" customWidth="1"/>
    <col min="3" max="4" width="30.75390625" style="0" customWidth="1"/>
    <col min="5" max="5" width="3.75390625" style="0" customWidth="1"/>
    <col min="6" max="6" width="10.75390625" style="1" customWidth="1"/>
  </cols>
  <sheetData>
    <row r="1" spans="1:6" s="2" customFormat="1" ht="24.75" customHeight="1">
      <c r="A1" s="2" t="s">
        <v>9</v>
      </c>
      <c r="C1" s="2" t="s">
        <v>17</v>
      </c>
      <c r="D1" s="2" t="s">
        <v>13</v>
      </c>
      <c r="F1" s="3"/>
    </row>
    <row r="2" spans="1:6" s="2" customFormat="1" ht="24.75" customHeight="1">
      <c r="A2" s="2" t="s">
        <v>7</v>
      </c>
      <c r="C2" s="4">
        <v>7</v>
      </c>
      <c r="D2" s="5" t="s">
        <v>8</v>
      </c>
      <c r="E2" s="2">
        <f>FLOOR(C2/2,1)</f>
        <v>3</v>
      </c>
      <c r="F2" s="3"/>
    </row>
    <row r="3" s="2" customFormat="1" ht="24.75" customHeight="1">
      <c r="F3" s="3" t="s">
        <v>6</v>
      </c>
    </row>
    <row r="4" spans="1:6" s="2" customFormat="1" ht="24.75" customHeight="1">
      <c r="A4" s="2">
        <v>1</v>
      </c>
      <c r="C4" s="2" t="s">
        <v>0</v>
      </c>
      <c r="F4" s="3"/>
    </row>
    <row r="5" spans="1:6" s="2" customFormat="1" ht="24.75" customHeight="1">
      <c r="A5" s="2">
        <v>2</v>
      </c>
      <c r="C5" s="2" t="s">
        <v>1</v>
      </c>
      <c r="F5" s="3"/>
    </row>
    <row r="6" spans="1:6" s="2" customFormat="1" ht="24.75" customHeight="1">
      <c r="A6" s="2">
        <v>3</v>
      </c>
      <c r="C6" s="2" t="s">
        <v>2</v>
      </c>
      <c r="F6" s="3"/>
    </row>
    <row r="7" spans="1:6" s="2" customFormat="1" ht="24.75" customHeight="1">
      <c r="A7" s="2">
        <v>4</v>
      </c>
      <c r="C7" s="2" t="s">
        <v>12</v>
      </c>
      <c r="F7" s="3"/>
    </row>
    <row r="8" spans="1:6" s="2" customFormat="1" ht="24.75" customHeight="1">
      <c r="A8" s="2">
        <v>5</v>
      </c>
      <c r="C8" s="2" t="s">
        <v>15</v>
      </c>
      <c r="F8" s="3"/>
    </row>
    <row r="9" spans="1:6" s="2" customFormat="1" ht="24.75" customHeight="1">
      <c r="A9" s="2">
        <v>6</v>
      </c>
      <c r="C9" s="2" t="s">
        <v>16</v>
      </c>
      <c r="F9" s="3"/>
    </row>
    <row r="10" spans="1:6" s="2" customFormat="1" ht="24.75" customHeight="1">
      <c r="A10" s="2">
        <v>7</v>
      </c>
      <c r="C10" s="2" t="s">
        <v>14</v>
      </c>
      <c r="F10" s="3"/>
    </row>
    <row r="11" s="2" customFormat="1" ht="24.75" customHeight="1">
      <c r="F11" s="3"/>
    </row>
    <row r="12" s="2" customFormat="1" ht="24.75" customHeight="1">
      <c r="F12" s="3"/>
    </row>
    <row r="13" spans="1:6" s="2" customFormat="1" ht="24.75" customHeight="1">
      <c r="A13" s="2" t="s">
        <v>9</v>
      </c>
      <c r="F13" s="3"/>
    </row>
    <row r="14" spans="3:6" s="2" customFormat="1" ht="24.75" customHeight="1">
      <c r="C14" s="5" t="s">
        <v>22</v>
      </c>
      <c r="D14" s="4">
        <v>1</v>
      </c>
      <c r="F14" s="3"/>
    </row>
    <row r="15" s="2" customFormat="1" ht="24.75" customHeight="1">
      <c r="F15" s="3"/>
    </row>
    <row r="16" spans="1:6" s="2" customFormat="1" ht="24.75" customHeight="1">
      <c r="A16" s="6" t="s">
        <v>5</v>
      </c>
      <c r="B16" s="7" t="s">
        <v>3</v>
      </c>
      <c r="C16" s="8" t="s">
        <v>11</v>
      </c>
      <c r="D16" s="6" t="s">
        <v>10</v>
      </c>
      <c r="E16" s="7" t="s">
        <v>3</v>
      </c>
      <c r="F16" s="9" t="s">
        <v>4</v>
      </c>
    </row>
    <row r="17" spans="1:6" s="2" customFormat="1" ht="24.75" customHeight="1">
      <c r="A17" s="6">
        <v>1</v>
      </c>
      <c r="B17" s="6"/>
      <c r="C17" s="8" t="str">
        <f ca="1">INDIRECT(ADDRESS(4+MOD(1-D14+2*$E$2+1,2*$E$2+1),3))</f>
        <v>Player 1</v>
      </c>
      <c r="D17" s="6" t="str">
        <f ca="1">INDIRECT(ADDRESS(4+MOD(7-D14+2*$E$2+1,2*$E$2+1),3))</f>
        <v>Player 7 or Rest</v>
      </c>
      <c r="E17" s="6"/>
      <c r="F17" s="9"/>
    </row>
    <row r="18" spans="1:6" s="2" customFormat="1" ht="24.75" customHeight="1">
      <c r="A18" s="6">
        <v>2</v>
      </c>
      <c r="B18" s="6"/>
      <c r="C18" s="8" t="str">
        <f ca="1">INDIRECT(ADDRESS(4+MOD(2-D14+2*$E$2+1,2*$E$2+1),3))</f>
        <v>Player 2</v>
      </c>
      <c r="D18" s="6" t="str">
        <f ca="1">INDIRECT(ADDRESS(4+MOD(6-D14+2*$E$2+1,2*$E$2+1),3))</f>
        <v>Player 6</v>
      </c>
      <c r="E18" s="6"/>
      <c r="F18" s="9"/>
    </row>
    <row r="19" spans="1:6" s="2" customFormat="1" ht="24.75" customHeight="1">
      <c r="A19" s="6">
        <v>3</v>
      </c>
      <c r="B19" s="6"/>
      <c r="C19" s="8" t="str">
        <f ca="1">INDIRECT(ADDRESS(4+MOD(3-D14+2*$E$2+1,2*$E$2+1),3))</f>
        <v>Player 3</v>
      </c>
      <c r="D19" s="6" t="str">
        <f ca="1">INDIRECT(ADDRESS(4+MOD(5-D14+2*$E$2+1,2*$E$2+1),3))</f>
        <v>Player 5</v>
      </c>
      <c r="E19" s="6"/>
      <c r="F19" s="9"/>
    </row>
    <row r="20" spans="1:6" s="2" customFormat="1" ht="24.75" customHeight="1">
      <c r="A20" s="10"/>
      <c r="B20" s="10"/>
      <c r="C20" s="11" t="str">
        <f ca="1">INDIRECT(ADDRESS(4+MOD(4-D14+2*$E$2+1,2*$E$2+1),3))</f>
        <v>Player 4</v>
      </c>
      <c r="D20" s="10" t="s">
        <v>6</v>
      </c>
      <c r="E20" s="10"/>
      <c r="F20" s="12"/>
    </row>
    <row r="21" spans="1:6" s="2" customFormat="1" ht="24.75" customHeight="1">
      <c r="A21" s="10"/>
      <c r="B21" s="10"/>
      <c r="C21" s="11"/>
      <c r="D21" s="10"/>
      <c r="E21" s="10"/>
      <c r="F21" s="12"/>
    </row>
    <row r="22" spans="1:6" s="2" customFormat="1" ht="24.75" customHeight="1">
      <c r="A22" s="10"/>
      <c r="B22" s="10"/>
      <c r="C22" s="11"/>
      <c r="D22" s="10"/>
      <c r="E22" s="10"/>
      <c r="F22" s="12"/>
    </row>
    <row r="23" spans="1:6" s="2" customFormat="1" ht="24.75" customHeight="1">
      <c r="A23" s="10"/>
      <c r="B23" s="10"/>
      <c r="C23" s="11"/>
      <c r="D23" s="10"/>
      <c r="E23" s="10"/>
      <c r="F23" s="12"/>
    </row>
    <row r="24" s="2" customFormat="1" ht="24.75" customHeight="1">
      <c r="F24" s="3"/>
    </row>
    <row r="25" spans="1:6" s="2" customFormat="1" ht="24.75" customHeight="1">
      <c r="A25" s="2" t="s">
        <v>9</v>
      </c>
      <c r="F25" s="3"/>
    </row>
    <row r="26" spans="3:6" s="2" customFormat="1" ht="24.75" customHeight="1">
      <c r="C26" s="5" t="s">
        <v>22</v>
      </c>
      <c r="D26" s="4">
        <v>2</v>
      </c>
      <c r="F26" s="3"/>
    </row>
    <row r="27" s="2" customFormat="1" ht="24.75" customHeight="1">
      <c r="F27" s="3"/>
    </row>
    <row r="28" spans="1:6" s="2" customFormat="1" ht="24.75" customHeight="1">
      <c r="A28" s="6" t="s">
        <v>5</v>
      </c>
      <c r="B28" s="7" t="s">
        <v>3</v>
      </c>
      <c r="C28" s="8" t="s">
        <v>11</v>
      </c>
      <c r="D28" s="6" t="s">
        <v>10</v>
      </c>
      <c r="E28" s="7" t="s">
        <v>3</v>
      </c>
      <c r="F28" s="9" t="s">
        <v>4</v>
      </c>
    </row>
    <row r="29" spans="1:6" s="2" customFormat="1" ht="24.75" customHeight="1">
      <c r="A29" s="6">
        <v>1</v>
      </c>
      <c r="B29" s="6"/>
      <c r="C29" s="8" t="str">
        <f ca="1">INDIRECT(ADDRESS(4+MOD(1-D26+2*$E$2+1,2*$E$2+1),3))</f>
        <v>Player 7 or Rest</v>
      </c>
      <c r="D29" s="6" t="str">
        <f ca="1">INDIRECT(ADDRESS(4+MOD(7-D26+2*$E$2+1,2*$E$2+1),3))</f>
        <v>Player 6</v>
      </c>
      <c r="E29" s="6"/>
      <c r="F29" s="9"/>
    </row>
    <row r="30" spans="1:6" s="2" customFormat="1" ht="24.75" customHeight="1">
      <c r="A30" s="6">
        <v>2</v>
      </c>
      <c r="B30" s="6"/>
      <c r="C30" s="8" t="str">
        <f ca="1">INDIRECT(ADDRESS(4+MOD(2-D26+2*$E$2+1,2*$E$2+1),3))</f>
        <v>Player 1</v>
      </c>
      <c r="D30" s="6" t="str">
        <f ca="1">INDIRECT(ADDRESS(4+MOD(6-D26+2*$E$2+1,2*$E$2+1),3))</f>
        <v>Player 5</v>
      </c>
      <c r="E30" s="6"/>
      <c r="F30" s="9"/>
    </row>
    <row r="31" spans="1:6" s="2" customFormat="1" ht="24.75" customHeight="1">
      <c r="A31" s="6">
        <v>3</v>
      </c>
      <c r="B31" s="6"/>
      <c r="C31" s="8" t="str">
        <f ca="1">INDIRECT(ADDRESS(4+MOD(3-D26+2*$E$2+1,2*$E$2+1),3))</f>
        <v>Player 2</v>
      </c>
      <c r="D31" s="6" t="str">
        <f ca="1">INDIRECT(ADDRESS(4+MOD(5-D26+2*$E$2+1,2*$E$2+1),3))</f>
        <v>Player 4</v>
      </c>
      <c r="E31" s="6"/>
      <c r="F31" s="9"/>
    </row>
    <row r="32" spans="1:6" s="2" customFormat="1" ht="24.75" customHeight="1">
      <c r="A32" s="10"/>
      <c r="B32" s="10"/>
      <c r="C32" s="11" t="str">
        <f ca="1">INDIRECT(ADDRESS(4+MOD(4-D26+2*$E$2+1,2*$E$2+1),3))</f>
        <v>Player 3</v>
      </c>
      <c r="D32" s="10" t="s">
        <v>6</v>
      </c>
      <c r="E32" s="10"/>
      <c r="F32" s="12"/>
    </row>
    <row r="33" s="2" customFormat="1" ht="24.75" customHeight="1">
      <c r="F33" s="3"/>
    </row>
    <row r="34" s="2" customFormat="1" ht="24.75" customHeight="1">
      <c r="F34" s="3"/>
    </row>
    <row r="35" s="2" customFormat="1" ht="24.75" customHeight="1">
      <c r="F35" s="3"/>
    </row>
    <row r="36" s="2" customFormat="1" ht="24.75" customHeight="1">
      <c r="F36" s="3"/>
    </row>
    <row r="37" spans="1:6" s="2" customFormat="1" ht="24.75" customHeight="1">
      <c r="A37" s="2" t="s">
        <v>9</v>
      </c>
      <c r="F37" s="3"/>
    </row>
    <row r="38" spans="3:6" s="2" customFormat="1" ht="24.75" customHeight="1">
      <c r="C38" s="5" t="s">
        <v>22</v>
      </c>
      <c r="D38" s="4">
        <v>3</v>
      </c>
      <c r="F38" s="3"/>
    </row>
    <row r="39" s="2" customFormat="1" ht="24.75" customHeight="1">
      <c r="F39" s="3"/>
    </row>
    <row r="40" spans="1:6" s="2" customFormat="1" ht="24.75" customHeight="1">
      <c r="A40" s="6" t="s">
        <v>5</v>
      </c>
      <c r="B40" s="7" t="s">
        <v>3</v>
      </c>
      <c r="C40" s="8" t="s">
        <v>11</v>
      </c>
      <c r="D40" s="6" t="s">
        <v>10</v>
      </c>
      <c r="E40" s="7" t="s">
        <v>3</v>
      </c>
      <c r="F40" s="9" t="s">
        <v>4</v>
      </c>
    </row>
    <row r="41" spans="1:6" s="2" customFormat="1" ht="24.75" customHeight="1">
      <c r="A41" s="6">
        <v>1</v>
      </c>
      <c r="B41" s="6"/>
      <c r="C41" s="8" t="str">
        <f ca="1">INDIRECT(ADDRESS(4+MOD(1-D38+2*$E$2+1,2*$E$2+1),3))</f>
        <v>Player 6</v>
      </c>
      <c r="D41" s="6" t="str">
        <f ca="1">INDIRECT(ADDRESS(4+MOD(7-D38+2*$E$2+1,2*$E$2+1),3))</f>
        <v>Player 5</v>
      </c>
      <c r="E41" s="6"/>
      <c r="F41" s="9"/>
    </row>
    <row r="42" spans="1:6" s="2" customFormat="1" ht="24.75" customHeight="1">
      <c r="A42" s="6">
        <v>2</v>
      </c>
      <c r="B42" s="6"/>
      <c r="C42" s="8" t="str">
        <f ca="1">INDIRECT(ADDRESS(4+MOD(2-D38+2*$E$2+1,2*$E$2+1),3))</f>
        <v>Player 7 or Rest</v>
      </c>
      <c r="D42" s="6" t="str">
        <f ca="1">INDIRECT(ADDRESS(4+MOD(6-D38+2*$E$2+1,2*$E$2+1),3))</f>
        <v>Player 4</v>
      </c>
      <c r="E42" s="6"/>
      <c r="F42" s="9"/>
    </row>
    <row r="43" spans="1:6" s="2" customFormat="1" ht="24.75" customHeight="1">
      <c r="A43" s="6">
        <v>3</v>
      </c>
      <c r="B43" s="6"/>
      <c r="C43" s="8" t="str">
        <f ca="1">INDIRECT(ADDRESS(4+MOD(3-D38+2*$E$2+1,2*$E$2+1),3))</f>
        <v>Player 1</v>
      </c>
      <c r="D43" s="6" t="str">
        <f ca="1">INDIRECT(ADDRESS(4+MOD(5-D38+2*$E$2+1,2*$E$2+1),3))</f>
        <v>Player 3</v>
      </c>
      <c r="E43" s="6"/>
      <c r="F43" s="9"/>
    </row>
    <row r="44" spans="1:6" s="2" customFormat="1" ht="24.75" customHeight="1">
      <c r="A44" s="10"/>
      <c r="B44" s="10"/>
      <c r="C44" s="11" t="str">
        <f ca="1">INDIRECT(ADDRESS(4+MOD(4-D38+2*$E$2+1,2*$E$2+1),3))</f>
        <v>Player 2</v>
      </c>
      <c r="D44" s="10" t="s">
        <v>6</v>
      </c>
      <c r="E44" s="10"/>
      <c r="F44" s="12"/>
    </row>
    <row r="45" s="2" customFormat="1" ht="24.75" customHeight="1">
      <c r="F45" s="3"/>
    </row>
    <row r="46" s="2" customFormat="1" ht="24.75" customHeight="1">
      <c r="F46" s="3"/>
    </row>
    <row r="47" s="2" customFormat="1" ht="24.75" customHeight="1">
      <c r="F47" s="3"/>
    </row>
    <row r="48" s="2" customFormat="1" ht="24.75" customHeight="1">
      <c r="F48" s="3"/>
    </row>
    <row r="49" spans="1:6" s="2" customFormat="1" ht="24.75" customHeight="1">
      <c r="A49" s="2" t="s">
        <v>9</v>
      </c>
      <c r="F49" s="3"/>
    </row>
    <row r="50" spans="3:6" s="2" customFormat="1" ht="24.75" customHeight="1">
      <c r="C50" s="5" t="s">
        <v>22</v>
      </c>
      <c r="D50" s="4">
        <v>4</v>
      </c>
      <c r="F50" s="3"/>
    </row>
    <row r="51" s="2" customFormat="1" ht="24.75" customHeight="1">
      <c r="F51" s="3"/>
    </row>
    <row r="52" spans="1:6" s="2" customFormat="1" ht="24.75" customHeight="1">
      <c r="A52" s="6" t="s">
        <v>5</v>
      </c>
      <c r="B52" s="7" t="s">
        <v>3</v>
      </c>
      <c r="C52" s="8" t="s">
        <v>11</v>
      </c>
      <c r="D52" s="6" t="s">
        <v>10</v>
      </c>
      <c r="E52" s="7" t="s">
        <v>3</v>
      </c>
      <c r="F52" s="9" t="s">
        <v>4</v>
      </c>
    </row>
    <row r="53" spans="1:6" s="2" customFormat="1" ht="24.75" customHeight="1">
      <c r="A53" s="6">
        <v>1</v>
      </c>
      <c r="B53" s="6"/>
      <c r="C53" s="8" t="str">
        <f ca="1">INDIRECT(ADDRESS(4+MOD(1-D50+2*$E$2+1,2*$E$2+1),3))</f>
        <v>Player 5</v>
      </c>
      <c r="D53" s="6" t="str">
        <f ca="1">INDIRECT(ADDRESS(4+MOD(7-D50+2*$E$2+1,2*$E$2+1),3))</f>
        <v>Player 4</v>
      </c>
      <c r="E53" s="6"/>
      <c r="F53" s="9"/>
    </row>
    <row r="54" spans="1:6" s="2" customFormat="1" ht="24.75" customHeight="1">
      <c r="A54" s="6">
        <v>2</v>
      </c>
      <c r="B54" s="6"/>
      <c r="C54" s="8" t="str">
        <f ca="1">INDIRECT(ADDRESS(4+MOD(2-D50+2*$E$2+1,2*$E$2+1),3))</f>
        <v>Player 6</v>
      </c>
      <c r="D54" s="6" t="str">
        <f ca="1">INDIRECT(ADDRESS(4+MOD(6-D50+2*$E$2+1,2*$E$2+1),3))</f>
        <v>Player 3</v>
      </c>
      <c r="E54" s="6"/>
      <c r="F54" s="9"/>
    </row>
    <row r="55" spans="1:6" s="2" customFormat="1" ht="24.75" customHeight="1">
      <c r="A55" s="6">
        <v>3</v>
      </c>
      <c r="B55" s="6"/>
      <c r="C55" s="8" t="str">
        <f ca="1">INDIRECT(ADDRESS(4+MOD(3-D50+2*$E$2+1,2*$E$2+1),3))</f>
        <v>Player 7 or Rest</v>
      </c>
      <c r="D55" s="6" t="str">
        <f ca="1">INDIRECT(ADDRESS(4+MOD(5-D50+2*$E$2+1,2*$E$2+1),3))</f>
        <v>Player 2</v>
      </c>
      <c r="E55" s="6"/>
      <c r="F55" s="9"/>
    </row>
    <row r="56" spans="1:6" s="2" customFormat="1" ht="24.75" customHeight="1">
      <c r="A56" s="10"/>
      <c r="B56" s="10"/>
      <c r="C56" s="11" t="str">
        <f ca="1">INDIRECT(ADDRESS(4+MOD(4-D50+2*$E$2+1,2*$E$2+1),3))</f>
        <v>Player 1</v>
      </c>
      <c r="D56" s="10" t="s">
        <v>6</v>
      </c>
      <c r="E56" s="10"/>
      <c r="F56" s="12"/>
    </row>
    <row r="57" s="2" customFormat="1" ht="24.75" customHeight="1">
      <c r="F57" s="3"/>
    </row>
    <row r="58" s="2" customFormat="1" ht="24.75" customHeight="1">
      <c r="F58" s="3"/>
    </row>
    <row r="59" s="2" customFormat="1" ht="24.75" customHeight="1">
      <c r="F59" s="3"/>
    </row>
    <row r="60" s="2" customFormat="1" ht="24.75" customHeight="1">
      <c r="F60" s="3"/>
    </row>
    <row r="61" spans="1:6" s="2" customFormat="1" ht="24.75" customHeight="1">
      <c r="A61" s="2" t="s">
        <v>9</v>
      </c>
      <c r="F61" s="3"/>
    </row>
    <row r="62" spans="3:6" s="2" customFormat="1" ht="24.75" customHeight="1">
      <c r="C62" s="5" t="s">
        <v>22</v>
      </c>
      <c r="D62" s="4">
        <v>5</v>
      </c>
      <c r="F62" s="3"/>
    </row>
    <row r="63" s="2" customFormat="1" ht="24.75" customHeight="1">
      <c r="F63" s="3"/>
    </row>
    <row r="64" spans="1:6" s="2" customFormat="1" ht="24.75" customHeight="1">
      <c r="A64" s="6" t="s">
        <v>5</v>
      </c>
      <c r="B64" s="7" t="s">
        <v>3</v>
      </c>
      <c r="C64" s="8" t="s">
        <v>11</v>
      </c>
      <c r="D64" s="6" t="s">
        <v>10</v>
      </c>
      <c r="E64" s="7" t="s">
        <v>3</v>
      </c>
      <c r="F64" s="9" t="s">
        <v>4</v>
      </c>
    </row>
    <row r="65" spans="1:6" s="2" customFormat="1" ht="24.75" customHeight="1">
      <c r="A65" s="6">
        <v>1</v>
      </c>
      <c r="B65" s="6"/>
      <c r="C65" s="8" t="str">
        <f ca="1">INDIRECT(ADDRESS(4+MOD(1-D62+2*$E$2+1,2*$E$2+1),3))</f>
        <v>Player 4</v>
      </c>
      <c r="D65" s="6" t="str">
        <f ca="1">INDIRECT(ADDRESS(4+MOD(7-D62+2*$E$2+1,2*$E$2+1),3))</f>
        <v>Player 3</v>
      </c>
      <c r="E65" s="6"/>
      <c r="F65" s="9"/>
    </row>
    <row r="66" spans="1:6" s="2" customFormat="1" ht="24.75" customHeight="1">
      <c r="A66" s="6">
        <v>2</v>
      </c>
      <c r="B66" s="6"/>
      <c r="C66" s="8" t="str">
        <f ca="1">INDIRECT(ADDRESS(4+MOD(2-D62+2*$E$2+1,2*$E$2+1),3))</f>
        <v>Player 5</v>
      </c>
      <c r="D66" s="6" t="str">
        <f ca="1">INDIRECT(ADDRESS(4+MOD(6-D62+2*$E$2+1,2*$E$2+1),3))</f>
        <v>Player 2</v>
      </c>
      <c r="E66" s="6"/>
      <c r="F66" s="9"/>
    </row>
    <row r="67" spans="1:6" s="2" customFormat="1" ht="24.75" customHeight="1">
      <c r="A67" s="6">
        <v>3</v>
      </c>
      <c r="B67" s="6"/>
      <c r="C67" s="8" t="str">
        <f ca="1">INDIRECT(ADDRESS(4+MOD(3-D62+2*$E$2+1,2*$E$2+1),3))</f>
        <v>Player 6</v>
      </c>
      <c r="D67" s="6" t="str">
        <f ca="1">INDIRECT(ADDRESS(4+MOD(5-D62+2*$E$2+1,2*$E$2+1),3))</f>
        <v>Player 1</v>
      </c>
      <c r="E67" s="6"/>
      <c r="F67" s="9"/>
    </row>
    <row r="68" spans="1:6" s="2" customFormat="1" ht="24.75" customHeight="1">
      <c r="A68" s="10"/>
      <c r="B68" s="10"/>
      <c r="C68" s="11" t="str">
        <f ca="1">INDIRECT(ADDRESS(4+MOD(4-D62+2*$E$2+1,2*$E$2+1),3))</f>
        <v>Player 7 or Rest</v>
      </c>
      <c r="D68" s="10" t="s">
        <v>6</v>
      </c>
      <c r="E68" s="10"/>
      <c r="F68" s="12"/>
    </row>
    <row r="69" s="2" customFormat="1" ht="24.75" customHeight="1">
      <c r="F69" s="3"/>
    </row>
    <row r="70" s="2" customFormat="1" ht="24.75" customHeight="1">
      <c r="F70" s="3"/>
    </row>
    <row r="71" s="2" customFormat="1" ht="24.75" customHeight="1">
      <c r="F71" s="3"/>
    </row>
    <row r="72" s="2" customFormat="1" ht="24.75" customHeight="1">
      <c r="F72" s="3"/>
    </row>
    <row r="73" spans="1:6" s="2" customFormat="1" ht="24.75" customHeight="1">
      <c r="A73" s="2" t="s">
        <v>9</v>
      </c>
      <c r="F73" s="3"/>
    </row>
    <row r="74" spans="3:6" s="2" customFormat="1" ht="24.75" customHeight="1">
      <c r="C74" s="5" t="s">
        <v>22</v>
      </c>
      <c r="D74" s="4">
        <v>6</v>
      </c>
      <c r="F74" s="3"/>
    </row>
    <row r="75" s="2" customFormat="1" ht="24.75" customHeight="1">
      <c r="F75" s="3"/>
    </row>
    <row r="76" spans="1:6" s="2" customFormat="1" ht="24.75" customHeight="1">
      <c r="A76" s="6" t="s">
        <v>5</v>
      </c>
      <c r="B76" s="7" t="s">
        <v>3</v>
      </c>
      <c r="C76" s="8" t="s">
        <v>11</v>
      </c>
      <c r="D76" s="6" t="s">
        <v>10</v>
      </c>
      <c r="E76" s="7" t="s">
        <v>3</v>
      </c>
      <c r="F76" s="9" t="s">
        <v>4</v>
      </c>
    </row>
    <row r="77" spans="1:6" s="2" customFormat="1" ht="24.75" customHeight="1">
      <c r="A77" s="6">
        <v>1</v>
      </c>
      <c r="B77" s="6"/>
      <c r="C77" s="8" t="str">
        <f ca="1">INDIRECT(ADDRESS(4+MOD(1-D74+2*$E$2+1,2*$E$2+1),3))</f>
        <v>Player 3</v>
      </c>
      <c r="D77" s="6" t="str">
        <f ca="1">INDIRECT(ADDRESS(4+MOD(7-D74+2*$E$2+1,2*$E$2+1),3))</f>
        <v>Player 2</v>
      </c>
      <c r="E77" s="6"/>
      <c r="F77" s="9"/>
    </row>
    <row r="78" spans="1:6" s="2" customFormat="1" ht="24.75" customHeight="1">
      <c r="A78" s="6">
        <v>2</v>
      </c>
      <c r="B78" s="6"/>
      <c r="C78" s="8" t="str">
        <f ca="1">INDIRECT(ADDRESS(4+MOD(2-D74+2*$E$2+1,2*$E$2+1),3))</f>
        <v>Player 4</v>
      </c>
      <c r="D78" s="6" t="str">
        <f ca="1">INDIRECT(ADDRESS(4+MOD(6-D74+2*$E$2+1,2*$E$2+1),3))</f>
        <v>Player 1</v>
      </c>
      <c r="E78" s="6"/>
      <c r="F78" s="9"/>
    </row>
    <row r="79" spans="1:6" s="2" customFormat="1" ht="24.75" customHeight="1">
      <c r="A79" s="6">
        <v>3</v>
      </c>
      <c r="B79" s="6"/>
      <c r="C79" s="8" t="str">
        <f ca="1">INDIRECT(ADDRESS(4+MOD(3-D74+2*$E$2+1,2*$E$2+1),3))</f>
        <v>Player 5</v>
      </c>
      <c r="D79" s="6" t="str">
        <f ca="1">INDIRECT(ADDRESS(4+MOD(5-D74+2*$E$2+1,2*$E$2+1),3))</f>
        <v>Player 7 or Rest</v>
      </c>
      <c r="E79" s="6"/>
      <c r="F79" s="9"/>
    </row>
    <row r="80" spans="1:6" s="2" customFormat="1" ht="24.75" customHeight="1">
      <c r="A80" s="10"/>
      <c r="B80" s="10"/>
      <c r="C80" s="11" t="str">
        <f ca="1">INDIRECT(ADDRESS(4+MOD(4-D74+2*$E$2+1,2*$E$2+1),3))</f>
        <v>Player 6</v>
      </c>
      <c r="D80" s="10" t="s">
        <v>6</v>
      </c>
      <c r="E80" s="10"/>
      <c r="F80" s="12"/>
    </row>
    <row r="81" s="2" customFormat="1" ht="24.75" customHeight="1">
      <c r="F81" s="3"/>
    </row>
    <row r="82" s="2" customFormat="1" ht="24.75" customHeight="1">
      <c r="F82" s="3"/>
    </row>
    <row r="83" s="2" customFormat="1" ht="24.75" customHeight="1">
      <c r="F83" s="3"/>
    </row>
    <row r="84" s="2" customFormat="1" ht="24.75" customHeight="1">
      <c r="F84" s="3"/>
    </row>
    <row r="85" spans="1:6" s="2" customFormat="1" ht="24.75" customHeight="1">
      <c r="A85" s="2" t="s">
        <v>9</v>
      </c>
      <c r="F85" s="3"/>
    </row>
    <row r="86" spans="3:6" s="2" customFormat="1" ht="24.75" customHeight="1">
      <c r="C86" s="5" t="s">
        <v>22</v>
      </c>
      <c r="D86" s="4">
        <v>7</v>
      </c>
      <c r="F86" s="3"/>
    </row>
    <row r="87" s="2" customFormat="1" ht="24.75" customHeight="1">
      <c r="F87" s="3"/>
    </row>
    <row r="88" spans="1:6" s="2" customFormat="1" ht="24.75" customHeight="1">
      <c r="A88" s="6" t="s">
        <v>5</v>
      </c>
      <c r="B88" s="7" t="s">
        <v>3</v>
      </c>
      <c r="C88" s="8" t="s">
        <v>11</v>
      </c>
      <c r="D88" s="6" t="s">
        <v>10</v>
      </c>
      <c r="E88" s="7" t="s">
        <v>3</v>
      </c>
      <c r="F88" s="9" t="s">
        <v>4</v>
      </c>
    </row>
    <row r="89" spans="1:6" s="2" customFormat="1" ht="24.75" customHeight="1">
      <c r="A89" s="6">
        <v>1</v>
      </c>
      <c r="B89" s="6"/>
      <c r="C89" s="8" t="str">
        <f ca="1">INDIRECT(ADDRESS(4+MOD(1-D86+2*$E$2+1,2*$E$2+1),3))</f>
        <v>Player 2</v>
      </c>
      <c r="D89" s="6" t="str">
        <f ca="1">INDIRECT(ADDRESS(4+MOD(7-D86+2*$E$2+1,2*$E$2+1),3))</f>
        <v>Player 1</v>
      </c>
      <c r="E89" s="6"/>
      <c r="F89" s="9"/>
    </row>
    <row r="90" spans="1:6" s="2" customFormat="1" ht="24.75" customHeight="1">
      <c r="A90" s="6">
        <v>2</v>
      </c>
      <c r="B90" s="6"/>
      <c r="C90" s="8" t="str">
        <f ca="1">INDIRECT(ADDRESS(4+MOD(2-D86+2*$E$2+1,2*$E$2+1),3))</f>
        <v>Player 3</v>
      </c>
      <c r="D90" s="6" t="str">
        <f ca="1">INDIRECT(ADDRESS(4+MOD(6-D86+2*$E$2+1,2*$E$2+1),3))</f>
        <v>Player 7 or Rest</v>
      </c>
      <c r="E90" s="6"/>
      <c r="F90" s="9"/>
    </row>
    <row r="91" spans="1:6" s="2" customFormat="1" ht="24.75" customHeight="1">
      <c r="A91" s="6">
        <v>3</v>
      </c>
      <c r="B91" s="6"/>
      <c r="C91" s="8" t="str">
        <f ca="1">INDIRECT(ADDRESS(4+MOD(3-D86+2*$E$2+1,2*$E$2+1),3))</f>
        <v>Player 4</v>
      </c>
      <c r="D91" s="6" t="str">
        <f ca="1">INDIRECT(ADDRESS(4+MOD(5-D86+2*$E$2+1,2*$E$2+1),3))</f>
        <v>Player 6</v>
      </c>
      <c r="E91" s="6"/>
      <c r="F91" s="9"/>
    </row>
    <row r="92" spans="1:6" s="2" customFormat="1" ht="24.75" customHeight="1">
      <c r="A92" s="10"/>
      <c r="B92" s="10"/>
      <c r="C92" s="11" t="str">
        <f ca="1">INDIRECT(ADDRESS(4+MOD(4-D86+2*$E$2+1,2*$E$2+1),3))</f>
        <v>Player 5</v>
      </c>
      <c r="D92" s="10" t="s">
        <v>6</v>
      </c>
      <c r="E92" s="10"/>
      <c r="F92" s="12"/>
    </row>
    <row r="93" s="2" customFormat="1" ht="24.75" customHeight="1">
      <c r="F93" s="3"/>
    </row>
    <row r="94" s="2" customFormat="1" ht="24.75" customHeight="1">
      <c r="F94" s="3"/>
    </row>
    <row r="95" s="2" customFormat="1" ht="24.75" customHeight="1">
      <c r="F95" s="3"/>
    </row>
    <row r="96" s="2" customFormat="1" ht="24.75" customHeight="1">
      <c r="F96" s="3"/>
    </row>
    <row r="97" spans="1:4" s="2" customFormat="1" ht="24.75" customHeight="1">
      <c r="A97" s="2" t="s">
        <v>18</v>
      </c>
      <c r="C97" s="5" t="s">
        <v>19</v>
      </c>
      <c r="D97" s="4">
        <v>1</v>
      </c>
    </row>
    <row r="98" spans="3:4" s="2" customFormat="1" ht="24.75" customHeight="1">
      <c r="C98" s="5" t="s">
        <v>20</v>
      </c>
      <c r="D98" s="4" t="str">
        <f ca="1">INDIRECT(ADDRESS(3+D97,3))</f>
        <v>Player 1</v>
      </c>
    </row>
    <row r="99" s="2" customFormat="1" ht="24.75" customHeight="1"/>
    <row r="100" spans="1:7" s="2" customFormat="1" ht="24.75" customHeight="1">
      <c r="A100" s="6" t="s">
        <v>23</v>
      </c>
      <c r="B100" s="13" t="s">
        <v>5</v>
      </c>
      <c r="C100" s="8" t="s">
        <v>11</v>
      </c>
      <c r="D100" s="6" t="s">
        <v>10</v>
      </c>
      <c r="E100" s="7" t="s">
        <v>3</v>
      </c>
      <c r="F100" s="6" t="s">
        <v>4</v>
      </c>
      <c r="G100" s="2" t="s">
        <v>21</v>
      </c>
    </row>
    <row r="101" spans="1:7" s="2" customFormat="1" ht="24.75" customHeight="1">
      <c r="A101" s="6">
        <v>1</v>
      </c>
      <c r="B101" s="8">
        <f>IF(G101=$E$2+1,0,IF(G101&lt;$E$2+1,G101,$E$2+$E$2+2-G101))</f>
        <v>1</v>
      </c>
      <c r="C101" s="8" t="str">
        <f ca="1">IF(G101=$E$2+1,D98,INDIRECT(ADDRESS(4+MOD(IF(G101&lt;$E$2+1,G101,$E$2+$E$2+2-G101)-A101+2*$E$2+1,2*$E$2+1),3)))</f>
        <v>Player 1</v>
      </c>
      <c r="D101" s="6" t="str">
        <f aca="true" ca="1" t="shared" si="0" ref="D101:D107">IF(G101=$E$2+1,$F$3,INDIRECT(ADDRESS(4+MOD(IF(G101&lt;$E$2+1,$E$2+$E$2+2-G101,G101)-A101+2*$E$2+1,2*$E$2+1),3)))</f>
        <v>Player 7 or Rest</v>
      </c>
      <c r="E101" s="7"/>
      <c r="F101" s="6"/>
      <c r="G101" s="2">
        <f>1+MOD(A101+D97-2,2*$E$2+1)</f>
        <v>1</v>
      </c>
    </row>
    <row r="102" spans="1:7" s="2" customFormat="1" ht="24.75" customHeight="1">
      <c r="A102" s="6">
        <v>2</v>
      </c>
      <c r="B102" s="8">
        <f aca="true" t="shared" si="1" ref="B102:B107">IF(G102=$E$2+1,0,IF(G102&lt;$E$2+1,G102,$E$2+$E$2+2-G102))</f>
        <v>2</v>
      </c>
      <c r="C102" s="8" t="str">
        <f ca="1">IF(G102=$E$2+1,D98,INDIRECT(ADDRESS(4+MOD(IF(G102&lt;$E$2+1,G102,$E$2+$E$2+2-G102)-A102+2*$E$2+1,2*$E$2+1),3)))</f>
        <v>Player 1</v>
      </c>
      <c r="D102" s="6" t="str">
        <f ca="1" t="shared" si="0"/>
        <v>Player 5</v>
      </c>
      <c r="E102" s="7"/>
      <c r="F102" s="6"/>
      <c r="G102" s="2">
        <f>1+MOD(A102+D97-2,2*$E$2+1)</f>
        <v>2</v>
      </c>
    </row>
    <row r="103" spans="1:7" s="2" customFormat="1" ht="24.75" customHeight="1">
      <c r="A103" s="6">
        <v>3</v>
      </c>
      <c r="B103" s="8">
        <f t="shared" si="1"/>
        <v>3</v>
      </c>
      <c r="C103" s="8" t="str">
        <f ca="1">IF(G103=$E$2+1,D98,INDIRECT(ADDRESS(4+MOD(IF(G103&lt;$E$2+1,G103,$E$2+$E$2+2-G103)-A103+2*$E$2+1,2*$E$2+1),3)))</f>
        <v>Player 1</v>
      </c>
      <c r="D103" s="6" t="str">
        <f ca="1" t="shared" si="0"/>
        <v>Player 3</v>
      </c>
      <c r="E103" s="6"/>
      <c r="F103" s="6"/>
      <c r="G103" s="2">
        <f>1+MOD(A103+D97-2,2*$E$2+1)</f>
        <v>3</v>
      </c>
    </row>
    <row r="104" spans="1:7" s="2" customFormat="1" ht="24.75" customHeight="1">
      <c r="A104" s="6">
        <v>4</v>
      </c>
      <c r="B104" s="8">
        <f>IF(G104=$E$2+1,0,IF(G104&lt;$E$2+1,G104,$E$2+$E$2+2-G104))</f>
        <v>0</v>
      </c>
      <c r="C104" s="8" t="str">
        <f ca="1">IF(G104=$E$2+1,D98,INDIRECT(ADDRESS(4+MOD(IF(G104&lt;$E$2+1,G104,$E$2+$E$2+2-G104)-A104+2*$E$2+1,2*$E$2+1),3)))</f>
        <v>Player 1</v>
      </c>
      <c r="D104" s="6" t="str">
        <f ca="1" t="shared" si="0"/>
        <v>Rest</v>
      </c>
      <c r="E104" s="6"/>
      <c r="F104" s="6"/>
      <c r="G104" s="2">
        <f>1+MOD(A104+D97-2,2*$E$2+1)</f>
        <v>4</v>
      </c>
    </row>
    <row r="105" spans="1:7" s="2" customFormat="1" ht="24.75" customHeight="1">
      <c r="A105" s="6">
        <v>5</v>
      </c>
      <c r="B105" s="8">
        <f>IF(G105=$E$2+1,0,IF(G105&lt;$E$2+1,G105,$E$2+$E$2+2-G105))</f>
        <v>3</v>
      </c>
      <c r="C105" s="8" t="str">
        <f ca="1">IF(G105=$E$2+1,D98,INDIRECT(ADDRESS(4+MOD(IF(G105&lt;$E$2+1,G105,$E$2+$E$2+2-G105)-A105+2*$E$2+1,2*$E$2+1),3)))</f>
        <v>Player 6</v>
      </c>
      <c r="D105" s="6" t="str">
        <f ca="1" t="shared" si="0"/>
        <v>Player 1</v>
      </c>
      <c r="E105" s="6"/>
      <c r="F105" s="6"/>
      <c r="G105" s="2">
        <f>1+MOD(A105+D97-2,2*$E$2+1)</f>
        <v>5</v>
      </c>
    </row>
    <row r="106" spans="1:7" s="2" customFormat="1" ht="24.75" customHeight="1">
      <c r="A106" s="6">
        <v>6</v>
      </c>
      <c r="B106" s="8">
        <f t="shared" si="1"/>
        <v>2</v>
      </c>
      <c r="C106" s="8" t="str">
        <f ca="1">IF(G106=$E$2+1,D98,INDIRECT(ADDRESS(4+MOD(IF(G106&lt;$E$2+1,G106,$E$2+$E$2+2-G106)-A106+2*$E$2+1,2*$E$2+1),3)))</f>
        <v>Player 4</v>
      </c>
      <c r="D106" s="6" t="str">
        <f ca="1" t="shared" si="0"/>
        <v>Player 1</v>
      </c>
      <c r="E106" s="6"/>
      <c r="F106" s="6"/>
      <c r="G106" s="2">
        <f>1+MOD(A106+D97-2,2*$E$2+1)</f>
        <v>6</v>
      </c>
    </row>
    <row r="107" spans="1:7" s="2" customFormat="1" ht="24.75" customHeight="1">
      <c r="A107" s="6">
        <v>7</v>
      </c>
      <c r="B107" s="8">
        <f t="shared" si="1"/>
        <v>1</v>
      </c>
      <c r="C107" s="8" t="str">
        <f ca="1">IF(G107=$E$2+1,D98,INDIRECT(ADDRESS(4+MOD(IF(G107&lt;$E$2+1,G107,$E$2+$E$2+2-G107)-A107+2*$E$2+1,2*$E$2+1),3)))</f>
        <v>Player 2</v>
      </c>
      <c r="D107" s="6" t="str">
        <f ca="1" t="shared" si="0"/>
        <v>Player 1</v>
      </c>
      <c r="E107" s="6"/>
      <c r="F107" s="6"/>
      <c r="G107" s="2">
        <f>1+MOD(A107+D97-2,2*$E$2+1)</f>
        <v>7</v>
      </c>
    </row>
    <row r="108" s="2" customFormat="1" ht="24.75" customHeight="1">
      <c r="F108" s="3"/>
    </row>
    <row r="109" s="2" customFormat="1" ht="24.75" customHeight="1">
      <c r="F109" s="3"/>
    </row>
    <row r="110" s="2" customFormat="1" ht="24.75" customHeight="1">
      <c r="F110" s="3"/>
    </row>
    <row r="111" s="2" customFormat="1" ht="24.75" customHeight="1">
      <c r="F111" s="3"/>
    </row>
    <row r="112" spans="1:4" s="2" customFormat="1" ht="24.75" customHeight="1">
      <c r="A112" s="2" t="s">
        <v>18</v>
      </c>
      <c r="C112" s="5" t="s">
        <v>19</v>
      </c>
      <c r="D112" s="4">
        <v>2</v>
      </c>
    </row>
    <row r="113" spans="3:4" s="2" customFormat="1" ht="24.75" customHeight="1">
      <c r="C113" s="5" t="s">
        <v>20</v>
      </c>
      <c r="D113" s="4" t="str">
        <f ca="1">INDIRECT(ADDRESS(3+D112,3))</f>
        <v>Player 2</v>
      </c>
    </row>
    <row r="114" s="2" customFormat="1" ht="24.75" customHeight="1"/>
    <row r="115" spans="1:7" s="2" customFormat="1" ht="24.75" customHeight="1">
      <c r="A115" s="6" t="s">
        <v>23</v>
      </c>
      <c r="B115" s="13" t="s">
        <v>5</v>
      </c>
      <c r="C115" s="8" t="s">
        <v>11</v>
      </c>
      <c r="D115" s="6" t="s">
        <v>10</v>
      </c>
      <c r="E115" s="7" t="s">
        <v>3</v>
      </c>
      <c r="F115" s="6" t="s">
        <v>4</v>
      </c>
      <c r="G115" s="2" t="s">
        <v>21</v>
      </c>
    </row>
    <row r="116" spans="1:7" s="2" customFormat="1" ht="24.75" customHeight="1">
      <c r="A116" s="6">
        <v>1</v>
      </c>
      <c r="B116" s="8">
        <f>IF(G116=$E$2+1,0,IF(G116&lt;$E$2+1,G116,$E$2+$E$2+2-G116))</f>
        <v>2</v>
      </c>
      <c r="C116" s="8" t="str">
        <f ca="1">IF(G116=$E$2+1,D113,INDIRECT(ADDRESS(4+MOD(IF(G116&lt;$E$2+1,G116,$E$2+$E$2+2-G116)-A116+2*$E$2+1,2*$E$2+1),3)))</f>
        <v>Player 2</v>
      </c>
      <c r="D116" s="6" t="str">
        <f aca="true" ca="1" t="shared" si="2" ref="D116:D122">IF(G116=$E$2+1,$F$3,INDIRECT(ADDRESS(4+MOD(IF(G116&lt;$E$2+1,$E$2+$E$2+2-G116,G116)-A116+2*$E$2+1,2*$E$2+1),3)))</f>
        <v>Player 6</v>
      </c>
      <c r="E116" s="7"/>
      <c r="F116" s="6"/>
      <c r="G116" s="2">
        <f>1+MOD(A116+D112-2,2*$E$2+1)</f>
        <v>2</v>
      </c>
    </row>
    <row r="117" spans="1:7" s="2" customFormat="1" ht="24.75" customHeight="1">
      <c r="A117" s="6">
        <v>2</v>
      </c>
      <c r="B117" s="8">
        <f aca="true" t="shared" si="3" ref="B117:B122">IF(G117=$E$2+1,0,IF(G117&lt;$E$2+1,G117,$E$2+$E$2+2-G117))</f>
        <v>3</v>
      </c>
      <c r="C117" s="8" t="str">
        <f ca="1">IF(G117=$E$2+1,D113,INDIRECT(ADDRESS(4+MOD(IF(G117&lt;$E$2+1,G117,$E$2+$E$2+2-G117)-A117+2*$E$2+1,2*$E$2+1),3)))</f>
        <v>Player 2</v>
      </c>
      <c r="D117" s="6" t="str">
        <f ca="1" t="shared" si="2"/>
        <v>Player 4</v>
      </c>
      <c r="E117" s="7"/>
      <c r="F117" s="6"/>
      <c r="G117" s="2">
        <f>1+MOD(A117+D112-2,2*$E$2+1)</f>
        <v>3</v>
      </c>
    </row>
    <row r="118" spans="1:7" s="2" customFormat="1" ht="24.75" customHeight="1">
      <c r="A118" s="6">
        <v>3</v>
      </c>
      <c r="B118" s="8">
        <f t="shared" si="3"/>
        <v>0</v>
      </c>
      <c r="C118" s="8" t="str">
        <f ca="1">IF(G118=$E$2+1,D113,INDIRECT(ADDRESS(4+MOD(IF(G118&lt;$E$2+1,G118,$E$2+$E$2+2-G118)-A118+2*$E$2+1,2*$E$2+1),3)))</f>
        <v>Player 2</v>
      </c>
      <c r="D118" s="6" t="str">
        <f ca="1" t="shared" si="2"/>
        <v>Rest</v>
      </c>
      <c r="E118" s="6"/>
      <c r="F118" s="6"/>
      <c r="G118" s="2">
        <f>1+MOD(A118+D112-2,2*$E$2+1)</f>
        <v>4</v>
      </c>
    </row>
    <row r="119" spans="1:7" s="2" customFormat="1" ht="24.75" customHeight="1">
      <c r="A119" s="6">
        <v>4</v>
      </c>
      <c r="B119" s="8">
        <f t="shared" si="3"/>
        <v>3</v>
      </c>
      <c r="C119" s="8" t="str">
        <f ca="1">IF(G119=$E$2+1,D113,INDIRECT(ADDRESS(4+MOD(IF(G119&lt;$E$2+1,G119,$E$2+$E$2+2-G119)-A119+2*$E$2+1,2*$E$2+1),3)))</f>
        <v>Player 7 or Rest</v>
      </c>
      <c r="D119" s="6" t="str">
        <f ca="1" t="shared" si="2"/>
        <v>Player 2</v>
      </c>
      <c r="E119" s="6"/>
      <c r="F119" s="6"/>
      <c r="G119" s="2">
        <f>1+MOD(A119+D112-2,2*$E$2+1)</f>
        <v>5</v>
      </c>
    </row>
    <row r="120" spans="1:7" s="2" customFormat="1" ht="24.75" customHeight="1">
      <c r="A120" s="6">
        <v>5</v>
      </c>
      <c r="B120" s="8">
        <f t="shared" si="3"/>
        <v>2</v>
      </c>
      <c r="C120" s="8" t="str">
        <f ca="1">IF(G120=$E$2+1,D113,INDIRECT(ADDRESS(4+MOD(IF(G120&lt;$E$2+1,G120,$E$2+$E$2+2-G120)-A120+2*$E$2+1,2*$E$2+1),3)))</f>
        <v>Player 5</v>
      </c>
      <c r="D120" s="6" t="str">
        <f ca="1" t="shared" si="2"/>
        <v>Player 2</v>
      </c>
      <c r="E120" s="6"/>
      <c r="F120" s="6"/>
      <c r="G120" s="2">
        <f>1+MOD(A120+D112-2,2*$E$2+1)</f>
        <v>6</v>
      </c>
    </row>
    <row r="121" spans="1:7" s="2" customFormat="1" ht="24.75" customHeight="1">
      <c r="A121" s="6">
        <v>6</v>
      </c>
      <c r="B121" s="8">
        <f t="shared" si="3"/>
        <v>1</v>
      </c>
      <c r="C121" s="8" t="str">
        <f ca="1">IF(G121=$E$2+1,D113,INDIRECT(ADDRESS(4+MOD(IF(G121&lt;$E$2+1,G121,$E$2+$E$2+2-G121)-A121+2*$E$2+1,2*$E$2+1),3)))</f>
        <v>Player 3</v>
      </c>
      <c r="D121" s="6" t="str">
        <f ca="1" t="shared" si="2"/>
        <v>Player 2</v>
      </c>
      <c r="E121" s="6"/>
      <c r="F121" s="6"/>
      <c r="G121" s="2">
        <f>1+MOD(A121+D112-2,2*$E$2+1)</f>
        <v>7</v>
      </c>
    </row>
    <row r="122" spans="1:7" s="2" customFormat="1" ht="24.75" customHeight="1">
      <c r="A122" s="6">
        <v>7</v>
      </c>
      <c r="B122" s="8">
        <f t="shared" si="3"/>
        <v>1</v>
      </c>
      <c r="C122" s="8" t="str">
        <f ca="1">IF(G122=$E$2+1,D113,INDIRECT(ADDRESS(4+MOD(IF(G122&lt;$E$2+1,G122,$E$2+$E$2+2-G122)-A122+2*$E$2+1,2*$E$2+1),3)))</f>
        <v>Player 2</v>
      </c>
      <c r="D122" s="6" t="str">
        <f ca="1" t="shared" si="2"/>
        <v>Player 1</v>
      </c>
      <c r="E122" s="6"/>
      <c r="F122" s="6"/>
      <c r="G122" s="2">
        <f>1+MOD(A122+D112-2,2*$E$2+1)</f>
        <v>1</v>
      </c>
    </row>
    <row r="123" s="2" customFormat="1" ht="24.75" customHeight="1">
      <c r="F123" s="3"/>
    </row>
    <row r="124" s="2" customFormat="1" ht="24.75" customHeight="1">
      <c r="F124" s="3"/>
    </row>
    <row r="125" s="2" customFormat="1" ht="24.75" customHeight="1">
      <c r="F125" s="3"/>
    </row>
    <row r="126" s="2" customFormat="1" ht="24.75" customHeight="1">
      <c r="F126" s="3"/>
    </row>
    <row r="127" spans="1:4" s="2" customFormat="1" ht="24.75" customHeight="1">
      <c r="A127" s="2" t="s">
        <v>18</v>
      </c>
      <c r="C127" s="5" t="s">
        <v>19</v>
      </c>
      <c r="D127" s="4">
        <v>3</v>
      </c>
    </row>
    <row r="128" spans="3:4" s="2" customFormat="1" ht="24.75" customHeight="1">
      <c r="C128" s="5" t="s">
        <v>20</v>
      </c>
      <c r="D128" s="4" t="str">
        <f ca="1">INDIRECT(ADDRESS(3+D127,3))</f>
        <v>Player 3</v>
      </c>
    </row>
    <row r="129" s="2" customFormat="1" ht="24.75" customHeight="1"/>
    <row r="130" spans="1:7" s="2" customFormat="1" ht="24.75" customHeight="1">
      <c r="A130" s="6" t="s">
        <v>23</v>
      </c>
      <c r="B130" s="13" t="s">
        <v>5</v>
      </c>
      <c r="C130" s="8" t="s">
        <v>11</v>
      </c>
      <c r="D130" s="6" t="s">
        <v>10</v>
      </c>
      <c r="E130" s="7" t="s">
        <v>3</v>
      </c>
      <c r="F130" s="6" t="s">
        <v>4</v>
      </c>
      <c r="G130" s="2" t="s">
        <v>21</v>
      </c>
    </row>
    <row r="131" spans="1:7" s="2" customFormat="1" ht="24.75" customHeight="1">
      <c r="A131" s="6">
        <v>1</v>
      </c>
      <c r="B131" s="8">
        <f>IF(G131=$E$2+1,0,IF(G131&lt;$E$2+1,G131,$E$2+$E$2+2-G131))</f>
        <v>3</v>
      </c>
      <c r="C131" s="8" t="str">
        <f ca="1">IF(G131=$E$2+1,D128,INDIRECT(ADDRESS(4+MOD(IF(G131&lt;$E$2+1,G131,$E$2+$E$2+2-G131)-A131+2*$E$2+1,2*$E$2+1),3)))</f>
        <v>Player 3</v>
      </c>
      <c r="D131" s="6" t="str">
        <f aca="true" ca="1" t="shared" si="4" ref="D131:D137">IF(G131=$E$2+1,$F$3,INDIRECT(ADDRESS(4+MOD(IF(G131&lt;$E$2+1,$E$2+$E$2+2-G131,G131)-A131+2*$E$2+1,2*$E$2+1),3)))</f>
        <v>Player 5</v>
      </c>
      <c r="E131" s="7"/>
      <c r="F131" s="6"/>
      <c r="G131" s="2">
        <f>1+MOD(A131+D127-2,2*$E$2+1)</f>
        <v>3</v>
      </c>
    </row>
    <row r="132" spans="1:7" s="2" customFormat="1" ht="24.75" customHeight="1">
      <c r="A132" s="6">
        <v>2</v>
      </c>
      <c r="B132" s="8">
        <f aca="true" t="shared" si="5" ref="B132:B137">IF(G132=$E$2+1,0,IF(G132&lt;$E$2+1,G132,$E$2+$E$2+2-G132))</f>
        <v>0</v>
      </c>
      <c r="C132" s="8" t="str">
        <f ca="1">IF(G132=$E$2+1,D128,INDIRECT(ADDRESS(4+MOD(IF(G132&lt;$E$2+1,G132,$E$2+$E$2+2-G132)-A132+2*$E$2+1,2*$E$2+1),3)))</f>
        <v>Player 3</v>
      </c>
      <c r="D132" s="6" t="str">
        <f ca="1" t="shared" si="4"/>
        <v>Rest</v>
      </c>
      <c r="E132" s="7"/>
      <c r="F132" s="6"/>
      <c r="G132" s="2">
        <f>1+MOD(A132+D127-2,2*$E$2+1)</f>
        <v>4</v>
      </c>
    </row>
    <row r="133" spans="1:7" s="2" customFormat="1" ht="24.75" customHeight="1">
      <c r="A133" s="6">
        <v>3</v>
      </c>
      <c r="B133" s="8">
        <f t="shared" si="5"/>
        <v>3</v>
      </c>
      <c r="C133" s="8" t="str">
        <f ca="1">IF(G133=$E$2+1,D128,INDIRECT(ADDRESS(4+MOD(IF(G133&lt;$E$2+1,G133,$E$2+$E$2+2-G133)-A133+2*$E$2+1,2*$E$2+1),3)))</f>
        <v>Player 1</v>
      </c>
      <c r="D133" s="6" t="str">
        <f ca="1" t="shared" si="4"/>
        <v>Player 3</v>
      </c>
      <c r="E133" s="6"/>
      <c r="F133" s="6"/>
      <c r="G133" s="2">
        <f>1+MOD(A133+D127-2,2*$E$2+1)</f>
        <v>5</v>
      </c>
    </row>
    <row r="134" spans="1:7" s="2" customFormat="1" ht="24.75" customHeight="1">
      <c r="A134" s="6">
        <v>4</v>
      </c>
      <c r="B134" s="8">
        <f t="shared" si="5"/>
        <v>2</v>
      </c>
      <c r="C134" s="8" t="str">
        <f ca="1">IF(G134=$E$2+1,D128,INDIRECT(ADDRESS(4+MOD(IF(G134&lt;$E$2+1,G134,$E$2+$E$2+2-G134)-A134+2*$E$2+1,2*$E$2+1),3)))</f>
        <v>Player 6</v>
      </c>
      <c r="D134" s="6" t="str">
        <f ca="1" t="shared" si="4"/>
        <v>Player 3</v>
      </c>
      <c r="E134" s="6"/>
      <c r="F134" s="6"/>
      <c r="G134" s="2">
        <f>1+MOD(A134+D127-2,2*$E$2+1)</f>
        <v>6</v>
      </c>
    </row>
    <row r="135" spans="1:7" s="2" customFormat="1" ht="24.75" customHeight="1">
      <c r="A135" s="6">
        <v>5</v>
      </c>
      <c r="B135" s="8">
        <f t="shared" si="5"/>
        <v>1</v>
      </c>
      <c r="C135" s="8" t="str">
        <f ca="1">IF(G135=$E$2+1,D128,INDIRECT(ADDRESS(4+MOD(IF(G135&lt;$E$2+1,G135,$E$2+$E$2+2-G135)-A135+2*$E$2+1,2*$E$2+1),3)))</f>
        <v>Player 4</v>
      </c>
      <c r="D135" s="6" t="str">
        <f ca="1" t="shared" si="4"/>
        <v>Player 3</v>
      </c>
      <c r="E135" s="6"/>
      <c r="F135" s="6"/>
      <c r="G135" s="2">
        <f>1+MOD(A135+D127-2,2*$E$2+1)</f>
        <v>7</v>
      </c>
    </row>
    <row r="136" spans="1:7" s="2" customFormat="1" ht="24.75" customHeight="1">
      <c r="A136" s="6">
        <v>6</v>
      </c>
      <c r="B136" s="8">
        <f t="shared" si="5"/>
        <v>1</v>
      </c>
      <c r="C136" s="8" t="str">
        <f ca="1">IF(G136=$E$2+1,D128,INDIRECT(ADDRESS(4+MOD(IF(G136&lt;$E$2+1,G136,$E$2+$E$2+2-G136)-A136+2*$E$2+1,2*$E$2+1),3)))</f>
        <v>Player 3</v>
      </c>
      <c r="D136" s="6" t="str">
        <f ca="1" t="shared" si="4"/>
        <v>Player 2</v>
      </c>
      <c r="E136" s="6"/>
      <c r="F136" s="6"/>
      <c r="G136" s="2">
        <f>1+MOD(A136+D127-2,2*$E$2+1)</f>
        <v>1</v>
      </c>
    </row>
    <row r="137" spans="1:7" s="2" customFormat="1" ht="24.75" customHeight="1">
      <c r="A137" s="6">
        <v>7</v>
      </c>
      <c r="B137" s="8">
        <f t="shared" si="5"/>
        <v>2</v>
      </c>
      <c r="C137" s="8" t="str">
        <f ca="1">IF(G137=$E$2+1,D128,INDIRECT(ADDRESS(4+MOD(IF(G137&lt;$E$2+1,G137,$E$2+$E$2+2-G137)-A137+2*$E$2+1,2*$E$2+1),3)))</f>
        <v>Player 3</v>
      </c>
      <c r="D137" s="6" t="str">
        <f ca="1" t="shared" si="4"/>
        <v>Player 7 or Rest</v>
      </c>
      <c r="E137" s="6"/>
      <c r="F137" s="6"/>
      <c r="G137" s="2">
        <f>1+MOD(A137+D127-2,2*$E$2+1)</f>
        <v>2</v>
      </c>
    </row>
    <row r="138" s="2" customFormat="1" ht="24.75" customHeight="1">
      <c r="F138" s="3"/>
    </row>
    <row r="139" s="2" customFormat="1" ht="24.75" customHeight="1">
      <c r="F139" s="3"/>
    </row>
    <row r="140" s="2" customFormat="1" ht="24.75" customHeight="1">
      <c r="F140" s="3"/>
    </row>
    <row r="141" s="2" customFormat="1" ht="24.75" customHeight="1">
      <c r="F141" s="3"/>
    </row>
    <row r="142" spans="1:4" s="2" customFormat="1" ht="24.75" customHeight="1">
      <c r="A142" s="2" t="s">
        <v>18</v>
      </c>
      <c r="C142" s="5" t="s">
        <v>19</v>
      </c>
      <c r="D142" s="4">
        <v>4</v>
      </c>
    </row>
    <row r="143" spans="3:4" s="2" customFormat="1" ht="24.75" customHeight="1">
      <c r="C143" s="5" t="s">
        <v>20</v>
      </c>
      <c r="D143" s="4" t="str">
        <f ca="1">INDIRECT(ADDRESS(3+D142,3))</f>
        <v>Player 4</v>
      </c>
    </row>
    <row r="144" s="2" customFormat="1" ht="24.75" customHeight="1"/>
    <row r="145" spans="1:7" s="2" customFormat="1" ht="24.75" customHeight="1">
      <c r="A145" s="6" t="s">
        <v>23</v>
      </c>
      <c r="B145" s="13" t="s">
        <v>5</v>
      </c>
      <c r="C145" s="8" t="s">
        <v>11</v>
      </c>
      <c r="D145" s="6" t="s">
        <v>10</v>
      </c>
      <c r="E145" s="7" t="s">
        <v>3</v>
      </c>
      <c r="F145" s="6" t="s">
        <v>4</v>
      </c>
      <c r="G145" s="2" t="s">
        <v>21</v>
      </c>
    </row>
    <row r="146" spans="1:7" s="2" customFormat="1" ht="24.75" customHeight="1">
      <c r="A146" s="6">
        <v>1</v>
      </c>
      <c r="B146" s="8">
        <f>IF(G146=$E$2+1,0,IF(G146&lt;$E$2+1,G146,$E$2+$E$2+2-G146))</f>
        <v>0</v>
      </c>
      <c r="C146" s="8" t="str">
        <f ca="1">IF(G146=$E$2+1,D143,INDIRECT(ADDRESS(4+MOD(IF(G146&lt;$E$2+1,G146,$E$2+$E$2+2-G146)-A146+2*$E$2+1,2*$E$2+1),3)))</f>
        <v>Player 4</v>
      </c>
      <c r="D146" s="6" t="str">
        <f aca="true" ca="1" t="shared" si="6" ref="D146:D152">IF(G146=$E$2+1,$F$3,INDIRECT(ADDRESS(4+MOD(IF(G146&lt;$E$2+1,$E$2+$E$2+2-G146,G146)-A146+2*$E$2+1,2*$E$2+1),3)))</f>
        <v>Rest</v>
      </c>
      <c r="E146" s="7"/>
      <c r="F146" s="6"/>
      <c r="G146" s="2">
        <f>1+MOD(A146+D142-2,2*$E$2+1)</f>
        <v>4</v>
      </c>
    </row>
    <row r="147" spans="1:7" s="2" customFormat="1" ht="24.75" customHeight="1">
      <c r="A147" s="6">
        <v>2</v>
      </c>
      <c r="B147" s="8">
        <f aca="true" t="shared" si="7" ref="B147:B152">IF(G147=$E$2+1,0,IF(G147&lt;$E$2+1,G147,$E$2+$E$2+2-G147))</f>
        <v>3</v>
      </c>
      <c r="C147" s="8" t="str">
        <f ca="1">IF(G147=$E$2+1,D143,INDIRECT(ADDRESS(4+MOD(IF(G147&lt;$E$2+1,G147,$E$2+$E$2+2-G147)-A147+2*$E$2+1,2*$E$2+1),3)))</f>
        <v>Player 2</v>
      </c>
      <c r="D147" s="6" t="str">
        <f ca="1" t="shared" si="6"/>
        <v>Player 4</v>
      </c>
      <c r="E147" s="7"/>
      <c r="F147" s="6"/>
      <c r="G147" s="2">
        <f>1+MOD(A147+D142-2,2*$E$2+1)</f>
        <v>5</v>
      </c>
    </row>
    <row r="148" spans="1:7" s="2" customFormat="1" ht="24.75" customHeight="1">
      <c r="A148" s="6">
        <v>3</v>
      </c>
      <c r="B148" s="8">
        <f t="shared" si="7"/>
        <v>2</v>
      </c>
      <c r="C148" s="8" t="str">
        <f ca="1">IF(G148=$E$2+1,D143,INDIRECT(ADDRESS(4+MOD(IF(G148&lt;$E$2+1,G148,$E$2+$E$2+2-G148)-A148+2*$E$2+1,2*$E$2+1),3)))</f>
        <v>Player 7 or Rest</v>
      </c>
      <c r="D148" s="6" t="str">
        <f ca="1" t="shared" si="6"/>
        <v>Player 4</v>
      </c>
      <c r="E148" s="6"/>
      <c r="F148" s="6"/>
      <c r="G148" s="2">
        <f>1+MOD(A148+D142-2,2*$E$2+1)</f>
        <v>6</v>
      </c>
    </row>
    <row r="149" spans="1:7" s="2" customFormat="1" ht="24.75" customHeight="1">
      <c r="A149" s="6">
        <v>4</v>
      </c>
      <c r="B149" s="8">
        <f t="shared" si="7"/>
        <v>1</v>
      </c>
      <c r="C149" s="8" t="str">
        <f ca="1">IF(G149=$E$2+1,D143,INDIRECT(ADDRESS(4+MOD(IF(G149&lt;$E$2+1,G149,$E$2+$E$2+2-G149)-A149+2*$E$2+1,2*$E$2+1),3)))</f>
        <v>Player 5</v>
      </c>
      <c r="D149" s="6" t="str">
        <f ca="1" t="shared" si="6"/>
        <v>Player 4</v>
      </c>
      <c r="E149" s="6"/>
      <c r="F149" s="6"/>
      <c r="G149" s="2">
        <f>1+MOD(A149+D142-2,2*$E$2+1)</f>
        <v>7</v>
      </c>
    </row>
    <row r="150" spans="1:7" s="2" customFormat="1" ht="24.75" customHeight="1">
      <c r="A150" s="6">
        <v>5</v>
      </c>
      <c r="B150" s="8">
        <f t="shared" si="7"/>
        <v>1</v>
      </c>
      <c r="C150" s="8" t="str">
        <f ca="1">IF(G150=$E$2+1,D143,INDIRECT(ADDRESS(4+MOD(IF(G150&lt;$E$2+1,G150,$E$2+$E$2+2-G150)-A150+2*$E$2+1,2*$E$2+1),3)))</f>
        <v>Player 4</v>
      </c>
      <c r="D150" s="6" t="str">
        <f ca="1" t="shared" si="6"/>
        <v>Player 3</v>
      </c>
      <c r="E150" s="6"/>
      <c r="F150" s="6"/>
      <c r="G150" s="2">
        <f>1+MOD(A150+D142-2,2*$E$2+1)</f>
        <v>1</v>
      </c>
    </row>
    <row r="151" spans="1:7" s="2" customFormat="1" ht="24.75" customHeight="1">
      <c r="A151" s="6">
        <v>6</v>
      </c>
      <c r="B151" s="8">
        <f t="shared" si="7"/>
        <v>2</v>
      </c>
      <c r="C151" s="8" t="str">
        <f ca="1">IF(G151=$E$2+1,D143,INDIRECT(ADDRESS(4+MOD(IF(G151&lt;$E$2+1,G151,$E$2+$E$2+2-G151)-A151+2*$E$2+1,2*$E$2+1),3)))</f>
        <v>Player 4</v>
      </c>
      <c r="D151" s="6" t="str">
        <f ca="1" t="shared" si="6"/>
        <v>Player 1</v>
      </c>
      <c r="E151" s="6"/>
      <c r="F151" s="6"/>
      <c r="G151" s="2">
        <f>1+MOD(A151+D142-2,2*$E$2+1)</f>
        <v>2</v>
      </c>
    </row>
    <row r="152" spans="1:7" s="2" customFormat="1" ht="24.75" customHeight="1">
      <c r="A152" s="6">
        <v>7</v>
      </c>
      <c r="B152" s="8">
        <f t="shared" si="7"/>
        <v>3</v>
      </c>
      <c r="C152" s="8" t="str">
        <f ca="1">IF(G152=$E$2+1,D143,INDIRECT(ADDRESS(4+MOD(IF(G152&lt;$E$2+1,G152,$E$2+$E$2+2-G152)-A152+2*$E$2+1,2*$E$2+1),3)))</f>
        <v>Player 4</v>
      </c>
      <c r="D152" s="6" t="str">
        <f ca="1" t="shared" si="6"/>
        <v>Player 6</v>
      </c>
      <c r="E152" s="6"/>
      <c r="F152" s="6"/>
      <c r="G152" s="2">
        <f>1+MOD(A152+D142-2,2*$E$2+1)</f>
        <v>3</v>
      </c>
    </row>
    <row r="153" s="2" customFormat="1" ht="24.75" customHeight="1">
      <c r="F153" s="3"/>
    </row>
    <row r="154" s="2" customFormat="1" ht="24.75" customHeight="1">
      <c r="F154" s="3"/>
    </row>
    <row r="155" s="2" customFormat="1" ht="24.75" customHeight="1">
      <c r="F155" s="3"/>
    </row>
    <row r="156" s="2" customFormat="1" ht="24.75" customHeight="1">
      <c r="F156" s="3"/>
    </row>
    <row r="157" spans="1:4" s="2" customFormat="1" ht="24.75" customHeight="1">
      <c r="A157" s="2" t="s">
        <v>18</v>
      </c>
      <c r="C157" s="5" t="s">
        <v>19</v>
      </c>
      <c r="D157" s="4">
        <v>5</v>
      </c>
    </row>
    <row r="158" spans="3:4" s="2" customFormat="1" ht="24.75" customHeight="1">
      <c r="C158" s="5" t="s">
        <v>20</v>
      </c>
      <c r="D158" s="4" t="str">
        <f ca="1">INDIRECT(ADDRESS(3+D157,3))</f>
        <v>Player 5</v>
      </c>
    </row>
    <row r="159" s="2" customFormat="1" ht="24.75" customHeight="1"/>
    <row r="160" spans="1:7" s="2" customFormat="1" ht="24.75" customHeight="1">
      <c r="A160" s="6" t="s">
        <v>23</v>
      </c>
      <c r="B160" s="13" t="s">
        <v>5</v>
      </c>
      <c r="C160" s="8" t="s">
        <v>11</v>
      </c>
      <c r="D160" s="6" t="s">
        <v>10</v>
      </c>
      <c r="E160" s="7" t="s">
        <v>3</v>
      </c>
      <c r="F160" s="6" t="s">
        <v>4</v>
      </c>
      <c r="G160" s="2" t="s">
        <v>21</v>
      </c>
    </row>
    <row r="161" spans="1:7" s="2" customFormat="1" ht="24.75" customHeight="1">
      <c r="A161" s="6">
        <v>1</v>
      </c>
      <c r="B161" s="8">
        <f>IF(G161=$E$2+1,0,IF(G161&lt;$E$2+1,G161,$E$2+$E$2+2-G161))</f>
        <v>3</v>
      </c>
      <c r="C161" s="8" t="str">
        <f ca="1">IF(G161=$E$2+1,D158,INDIRECT(ADDRESS(4+MOD(IF(G161&lt;$E$2+1,G161,$E$2+$E$2+2-G161)-A161+2*$E$2+1,2*$E$2+1),3)))</f>
        <v>Player 3</v>
      </c>
      <c r="D161" s="6" t="str">
        <f aca="true" ca="1" t="shared" si="8" ref="D161:D167">IF(G161=$E$2+1,$F$3,INDIRECT(ADDRESS(4+MOD(IF(G161&lt;$E$2+1,$E$2+$E$2+2-G161,G161)-A161+2*$E$2+1,2*$E$2+1),3)))</f>
        <v>Player 5</v>
      </c>
      <c r="E161" s="7"/>
      <c r="F161" s="6"/>
      <c r="G161" s="2">
        <f>1+MOD(A161+D157-2,2*$E$2+1)</f>
        <v>5</v>
      </c>
    </row>
    <row r="162" spans="1:7" s="2" customFormat="1" ht="24.75" customHeight="1">
      <c r="A162" s="6">
        <v>2</v>
      </c>
      <c r="B162" s="8">
        <f aca="true" t="shared" si="9" ref="B162:B167">IF(G162=$E$2+1,0,IF(G162&lt;$E$2+1,G162,$E$2+$E$2+2-G162))</f>
        <v>2</v>
      </c>
      <c r="C162" s="8" t="str">
        <f ca="1">IF(G162=$E$2+1,D158,INDIRECT(ADDRESS(4+MOD(IF(G162&lt;$E$2+1,G162,$E$2+$E$2+2-G162)-A162+2*$E$2+1,2*$E$2+1),3)))</f>
        <v>Player 1</v>
      </c>
      <c r="D162" s="6" t="str">
        <f ca="1" t="shared" si="8"/>
        <v>Player 5</v>
      </c>
      <c r="E162" s="7"/>
      <c r="F162" s="6"/>
      <c r="G162" s="2">
        <f>1+MOD(A162+D157-2,2*$E$2+1)</f>
        <v>6</v>
      </c>
    </row>
    <row r="163" spans="1:7" s="2" customFormat="1" ht="24.75" customHeight="1">
      <c r="A163" s="6">
        <v>3</v>
      </c>
      <c r="B163" s="8">
        <f t="shared" si="9"/>
        <v>1</v>
      </c>
      <c r="C163" s="8" t="str">
        <f ca="1">IF(G163=$E$2+1,D158,INDIRECT(ADDRESS(4+MOD(IF(G163&lt;$E$2+1,G163,$E$2+$E$2+2-G163)-A163+2*$E$2+1,2*$E$2+1),3)))</f>
        <v>Player 6</v>
      </c>
      <c r="D163" s="6" t="str">
        <f ca="1" t="shared" si="8"/>
        <v>Player 5</v>
      </c>
      <c r="E163" s="6"/>
      <c r="F163" s="6"/>
      <c r="G163" s="2">
        <f>1+MOD(A163+D157-2,2*$E$2+1)</f>
        <v>7</v>
      </c>
    </row>
    <row r="164" spans="1:7" s="2" customFormat="1" ht="24.75" customHeight="1">
      <c r="A164" s="6">
        <v>4</v>
      </c>
      <c r="B164" s="8">
        <f t="shared" si="9"/>
        <v>1</v>
      </c>
      <c r="C164" s="8" t="str">
        <f ca="1">IF(G164=$E$2+1,D158,INDIRECT(ADDRESS(4+MOD(IF(G164&lt;$E$2+1,G164,$E$2+$E$2+2-G164)-A164+2*$E$2+1,2*$E$2+1),3)))</f>
        <v>Player 5</v>
      </c>
      <c r="D164" s="6" t="str">
        <f ca="1" t="shared" si="8"/>
        <v>Player 4</v>
      </c>
      <c r="E164" s="6"/>
      <c r="F164" s="6"/>
      <c r="G164" s="2">
        <f>1+MOD(A164+D157-2,2*$E$2+1)</f>
        <v>1</v>
      </c>
    </row>
    <row r="165" spans="1:7" s="2" customFormat="1" ht="24.75" customHeight="1">
      <c r="A165" s="6">
        <v>5</v>
      </c>
      <c r="B165" s="8">
        <f t="shared" si="9"/>
        <v>2</v>
      </c>
      <c r="C165" s="8" t="str">
        <f ca="1">IF(G165=$E$2+1,D158,INDIRECT(ADDRESS(4+MOD(IF(G165&lt;$E$2+1,G165,$E$2+$E$2+2-G165)-A165+2*$E$2+1,2*$E$2+1),3)))</f>
        <v>Player 5</v>
      </c>
      <c r="D165" s="6" t="str">
        <f ca="1" t="shared" si="8"/>
        <v>Player 2</v>
      </c>
      <c r="E165" s="6"/>
      <c r="F165" s="6"/>
      <c r="G165" s="2">
        <f>1+MOD(A165+D157-2,2*$E$2+1)</f>
        <v>2</v>
      </c>
    </row>
    <row r="166" spans="1:7" s="2" customFormat="1" ht="24.75" customHeight="1">
      <c r="A166" s="6">
        <v>6</v>
      </c>
      <c r="B166" s="8">
        <f t="shared" si="9"/>
        <v>3</v>
      </c>
      <c r="C166" s="8" t="str">
        <f ca="1">IF(G166=$E$2+1,D158,INDIRECT(ADDRESS(4+MOD(IF(G166&lt;$E$2+1,G166,$E$2+$E$2+2-G166)-A166+2*$E$2+1,2*$E$2+1),3)))</f>
        <v>Player 5</v>
      </c>
      <c r="D166" s="6" t="str">
        <f ca="1" t="shared" si="8"/>
        <v>Player 7 or Rest</v>
      </c>
      <c r="E166" s="6"/>
      <c r="F166" s="6"/>
      <c r="G166" s="2">
        <f>1+MOD(A166+D157-2,2*$E$2+1)</f>
        <v>3</v>
      </c>
    </row>
    <row r="167" spans="1:7" s="2" customFormat="1" ht="24.75" customHeight="1">
      <c r="A167" s="6">
        <v>7</v>
      </c>
      <c r="B167" s="8">
        <f t="shared" si="9"/>
        <v>0</v>
      </c>
      <c r="C167" s="8" t="str">
        <f ca="1">IF(G167=$E$2+1,D158,INDIRECT(ADDRESS(4+MOD(IF(G167&lt;$E$2+1,G167,$E$2+$E$2+2-G167)-A167+2*$E$2+1,2*$E$2+1),3)))</f>
        <v>Player 5</v>
      </c>
      <c r="D167" s="6" t="str">
        <f ca="1" t="shared" si="8"/>
        <v>Rest</v>
      </c>
      <c r="E167" s="6"/>
      <c r="F167" s="6"/>
      <c r="G167" s="2">
        <f>1+MOD(A167+D157-2,2*$E$2+1)</f>
        <v>4</v>
      </c>
    </row>
    <row r="168" s="2" customFormat="1" ht="24.75" customHeight="1">
      <c r="F168" s="3"/>
    </row>
    <row r="169" s="2" customFormat="1" ht="24.75" customHeight="1">
      <c r="F169" s="3"/>
    </row>
    <row r="170" s="2" customFormat="1" ht="24.75" customHeight="1">
      <c r="F170" s="3"/>
    </row>
    <row r="171" s="2" customFormat="1" ht="24.75" customHeight="1">
      <c r="F171" s="3"/>
    </row>
    <row r="172" spans="1:4" s="2" customFormat="1" ht="24.75" customHeight="1">
      <c r="A172" s="2" t="s">
        <v>18</v>
      </c>
      <c r="C172" s="5" t="s">
        <v>19</v>
      </c>
      <c r="D172" s="4">
        <v>6</v>
      </c>
    </row>
    <row r="173" spans="3:4" s="2" customFormat="1" ht="24.75" customHeight="1">
      <c r="C173" s="5" t="s">
        <v>20</v>
      </c>
      <c r="D173" s="4" t="str">
        <f ca="1">INDIRECT(ADDRESS(3+D172,3))</f>
        <v>Player 6</v>
      </c>
    </row>
    <row r="174" s="2" customFormat="1" ht="24.75" customHeight="1"/>
    <row r="175" spans="1:7" s="2" customFormat="1" ht="24.75" customHeight="1">
      <c r="A175" s="6" t="s">
        <v>23</v>
      </c>
      <c r="B175" s="13" t="s">
        <v>5</v>
      </c>
      <c r="C175" s="8" t="s">
        <v>11</v>
      </c>
      <c r="D175" s="6" t="s">
        <v>10</v>
      </c>
      <c r="E175" s="7" t="s">
        <v>3</v>
      </c>
      <c r="F175" s="6" t="s">
        <v>4</v>
      </c>
      <c r="G175" s="2" t="s">
        <v>21</v>
      </c>
    </row>
    <row r="176" spans="1:7" s="2" customFormat="1" ht="24.75" customHeight="1">
      <c r="A176" s="6">
        <v>1</v>
      </c>
      <c r="B176" s="8">
        <f>IF(G176=$E$2+1,0,IF(G176&lt;$E$2+1,G176,$E$2+$E$2+2-G176))</f>
        <v>2</v>
      </c>
      <c r="C176" s="8" t="str">
        <f ca="1">IF(G176=$E$2+1,D173,INDIRECT(ADDRESS(4+MOD(IF(G176&lt;$E$2+1,G176,$E$2+$E$2+2-G176)-A176+2*$E$2+1,2*$E$2+1),3)))</f>
        <v>Player 2</v>
      </c>
      <c r="D176" s="6" t="str">
        <f aca="true" ca="1" t="shared" si="10" ref="D176:D182">IF(G176=$E$2+1,$F$3,INDIRECT(ADDRESS(4+MOD(IF(G176&lt;$E$2+1,$E$2+$E$2+2-G176,G176)-A176+2*$E$2+1,2*$E$2+1),3)))</f>
        <v>Player 6</v>
      </c>
      <c r="E176" s="7"/>
      <c r="F176" s="6"/>
      <c r="G176" s="2">
        <f>1+MOD(A176+D172-2,2*$E$2+1)</f>
        <v>6</v>
      </c>
    </row>
    <row r="177" spans="1:7" s="2" customFormat="1" ht="24.75" customHeight="1">
      <c r="A177" s="6">
        <v>2</v>
      </c>
      <c r="B177" s="8">
        <f aca="true" t="shared" si="11" ref="B177:B182">IF(G177=$E$2+1,0,IF(G177&lt;$E$2+1,G177,$E$2+$E$2+2-G177))</f>
        <v>1</v>
      </c>
      <c r="C177" s="8" t="str">
        <f ca="1">IF(G177=$E$2+1,D173,INDIRECT(ADDRESS(4+MOD(IF(G177&lt;$E$2+1,G177,$E$2+$E$2+2-G177)-A177+2*$E$2+1,2*$E$2+1),3)))</f>
        <v>Player 7 or Rest</v>
      </c>
      <c r="D177" s="6" t="str">
        <f ca="1" t="shared" si="10"/>
        <v>Player 6</v>
      </c>
      <c r="E177" s="7"/>
      <c r="F177" s="6"/>
      <c r="G177" s="2">
        <f>1+MOD(A177+D172-2,2*$E$2+1)</f>
        <v>7</v>
      </c>
    </row>
    <row r="178" spans="1:7" s="2" customFormat="1" ht="24.75" customHeight="1">
      <c r="A178" s="6">
        <v>3</v>
      </c>
      <c r="B178" s="8">
        <f t="shared" si="11"/>
        <v>1</v>
      </c>
      <c r="C178" s="8" t="str">
        <f ca="1">IF(G178=$E$2+1,D173,INDIRECT(ADDRESS(4+MOD(IF(G178&lt;$E$2+1,G178,$E$2+$E$2+2-G178)-A178+2*$E$2+1,2*$E$2+1),3)))</f>
        <v>Player 6</v>
      </c>
      <c r="D178" s="6" t="str">
        <f ca="1" t="shared" si="10"/>
        <v>Player 5</v>
      </c>
      <c r="E178" s="6"/>
      <c r="F178" s="6"/>
      <c r="G178" s="2">
        <f>1+MOD(A178+D172-2,2*$E$2+1)</f>
        <v>1</v>
      </c>
    </row>
    <row r="179" spans="1:7" s="2" customFormat="1" ht="24.75" customHeight="1">
      <c r="A179" s="6">
        <v>4</v>
      </c>
      <c r="B179" s="8">
        <f t="shared" si="11"/>
        <v>2</v>
      </c>
      <c r="C179" s="8" t="str">
        <f ca="1">IF(G179=$E$2+1,D173,INDIRECT(ADDRESS(4+MOD(IF(G179&lt;$E$2+1,G179,$E$2+$E$2+2-G179)-A179+2*$E$2+1,2*$E$2+1),3)))</f>
        <v>Player 6</v>
      </c>
      <c r="D179" s="6" t="str">
        <f ca="1" t="shared" si="10"/>
        <v>Player 3</v>
      </c>
      <c r="E179" s="6"/>
      <c r="F179" s="6"/>
      <c r="G179" s="2">
        <f>1+MOD(A179+D172-2,2*$E$2+1)</f>
        <v>2</v>
      </c>
    </row>
    <row r="180" spans="1:7" s="2" customFormat="1" ht="24.75" customHeight="1">
      <c r="A180" s="6">
        <v>5</v>
      </c>
      <c r="B180" s="8">
        <f t="shared" si="11"/>
        <v>3</v>
      </c>
      <c r="C180" s="8" t="str">
        <f ca="1">IF(G180=$E$2+1,D173,INDIRECT(ADDRESS(4+MOD(IF(G180&lt;$E$2+1,G180,$E$2+$E$2+2-G180)-A180+2*$E$2+1,2*$E$2+1),3)))</f>
        <v>Player 6</v>
      </c>
      <c r="D180" s="6" t="str">
        <f ca="1" t="shared" si="10"/>
        <v>Player 1</v>
      </c>
      <c r="E180" s="6"/>
      <c r="F180" s="6"/>
      <c r="G180" s="2">
        <f>1+MOD(A180+D172-2,2*$E$2+1)</f>
        <v>3</v>
      </c>
    </row>
    <row r="181" spans="1:7" s="2" customFormat="1" ht="24.75" customHeight="1">
      <c r="A181" s="6">
        <v>6</v>
      </c>
      <c r="B181" s="8">
        <f t="shared" si="11"/>
        <v>0</v>
      </c>
      <c r="C181" s="8" t="str">
        <f ca="1">IF(G181=$E$2+1,D173,INDIRECT(ADDRESS(4+MOD(IF(G181&lt;$E$2+1,G181,$E$2+$E$2+2-G181)-A181+2*$E$2+1,2*$E$2+1),3)))</f>
        <v>Player 6</v>
      </c>
      <c r="D181" s="6" t="str">
        <f ca="1" t="shared" si="10"/>
        <v>Rest</v>
      </c>
      <c r="E181" s="6"/>
      <c r="F181" s="6"/>
      <c r="G181" s="2">
        <f>1+MOD(A181+D172-2,2*$E$2+1)</f>
        <v>4</v>
      </c>
    </row>
    <row r="182" spans="1:7" s="2" customFormat="1" ht="24.75" customHeight="1">
      <c r="A182" s="6">
        <v>7</v>
      </c>
      <c r="B182" s="8">
        <f t="shared" si="11"/>
        <v>3</v>
      </c>
      <c r="C182" s="8" t="str">
        <f ca="1">IF(G182=$E$2+1,D173,INDIRECT(ADDRESS(4+MOD(IF(G182&lt;$E$2+1,G182,$E$2+$E$2+2-G182)-A182+2*$E$2+1,2*$E$2+1),3)))</f>
        <v>Player 4</v>
      </c>
      <c r="D182" s="6" t="str">
        <f ca="1" t="shared" si="10"/>
        <v>Player 6</v>
      </c>
      <c r="E182" s="6"/>
      <c r="F182" s="6"/>
      <c r="G182" s="2">
        <f>1+MOD(A182+D172-2,2*$E$2+1)</f>
        <v>5</v>
      </c>
    </row>
    <row r="183" s="2" customFormat="1" ht="24.75" customHeight="1">
      <c r="F183" s="3"/>
    </row>
    <row r="184" s="2" customFormat="1" ht="24.75" customHeight="1">
      <c r="F184" s="3"/>
    </row>
    <row r="185" s="2" customFormat="1" ht="24.75" customHeight="1">
      <c r="F185" s="3"/>
    </row>
    <row r="186" s="2" customFormat="1" ht="24.75" customHeight="1">
      <c r="F186" s="3"/>
    </row>
    <row r="187" spans="1:4" s="2" customFormat="1" ht="24.75" customHeight="1">
      <c r="A187" s="2" t="s">
        <v>18</v>
      </c>
      <c r="C187" s="5" t="s">
        <v>19</v>
      </c>
      <c r="D187" s="4">
        <v>7</v>
      </c>
    </row>
    <row r="188" spans="3:4" s="2" customFormat="1" ht="24.75" customHeight="1">
      <c r="C188" s="5" t="s">
        <v>20</v>
      </c>
      <c r="D188" s="4" t="str">
        <f ca="1">INDIRECT(ADDRESS(3+D187,3))</f>
        <v>Player 7 or Rest</v>
      </c>
    </row>
    <row r="189" s="2" customFormat="1" ht="24.75" customHeight="1"/>
    <row r="190" spans="1:7" s="2" customFormat="1" ht="24.75" customHeight="1">
      <c r="A190" s="6" t="s">
        <v>23</v>
      </c>
      <c r="B190" s="13" t="s">
        <v>5</v>
      </c>
      <c r="C190" s="8" t="s">
        <v>11</v>
      </c>
      <c r="D190" s="6" t="s">
        <v>10</v>
      </c>
      <c r="E190" s="7" t="s">
        <v>3</v>
      </c>
      <c r="F190" s="6" t="s">
        <v>4</v>
      </c>
      <c r="G190" s="2" t="s">
        <v>21</v>
      </c>
    </row>
    <row r="191" spans="1:7" s="2" customFormat="1" ht="24.75" customHeight="1">
      <c r="A191" s="6">
        <v>1</v>
      </c>
      <c r="B191" s="8">
        <f>IF(G191=$E$2+1,0,IF(G191&lt;$E$2+1,G191,$E$2+$E$2+2-G191))</f>
        <v>1</v>
      </c>
      <c r="C191" s="8" t="str">
        <f ca="1">IF(G191=$E$2+1,D188,INDIRECT(ADDRESS(4+MOD(IF(G191&lt;$E$2+1,G191,$E$2+$E$2+2-G191)-A191+2*$E$2+1,2*$E$2+1),3)))</f>
        <v>Player 1</v>
      </c>
      <c r="D191" s="6" t="str">
        <f aca="true" ca="1" t="shared" si="12" ref="D191:D197">IF(G191=$E$2+1,$F$3,INDIRECT(ADDRESS(4+MOD(IF(G191&lt;$E$2+1,$E$2+$E$2+2-G191,G191)-A191+2*$E$2+1,2*$E$2+1),3)))</f>
        <v>Player 7 or Rest</v>
      </c>
      <c r="E191" s="7"/>
      <c r="F191" s="6"/>
      <c r="G191" s="2">
        <f>1+MOD(A191+D187-2,2*$E$2+1)</f>
        <v>7</v>
      </c>
    </row>
    <row r="192" spans="1:7" s="2" customFormat="1" ht="24.75" customHeight="1">
      <c r="A192" s="6">
        <v>2</v>
      </c>
      <c r="B192" s="8">
        <f aca="true" t="shared" si="13" ref="B192:B197">IF(G192=$E$2+1,0,IF(G192&lt;$E$2+1,G192,$E$2+$E$2+2-G192))</f>
        <v>1</v>
      </c>
      <c r="C192" s="8" t="str">
        <f ca="1">IF(G192=$E$2+1,D188,INDIRECT(ADDRESS(4+MOD(IF(G192&lt;$E$2+1,G192,$E$2+$E$2+2-G192)-A192+2*$E$2+1,2*$E$2+1),3)))</f>
        <v>Player 7 or Rest</v>
      </c>
      <c r="D192" s="6" t="str">
        <f ca="1" t="shared" si="12"/>
        <v>Player 6</v>
      </c>
      <c r="E192" s="7"/>
      <c r="F192" s="6"/>
      <c r="G192" s="2">
        <f>1+MOD(A192+D187-2,2*$E$2+1)</f>
        <v>1</v>
      </c>
    </row>
    <row r="193" spans="1:7" s="2" customFormat="1" ht="24.75" customHeight="1">
      <c r="A193" s="6">
        <v>3</v>
      </c>
      <c r="B193" s="8">
        <f t="shared" si="13"/>
        <v>2</v>
      </c>
      <c r="C193" s="8" t="str">
        <f ca="1">IF(G193=$E$2+1,D188,INDIRECT(ADDRESS(4+MOD(IF(G193&lt;$E$2+1,G193,$E$2+$E$2+2-G193)-A193+2*$E$2+1,2*$E$2+1),3)))</f>
        <v>Player 7 or Rest</v>
      </c>
      <c r="D193" s="6" t="str">
        <f ca="1" t="shared" si="12"/>
        <v>Player 4</v>
      </c>
      <c r="E193" s="6"/>
      <c r="F193" s="6"/>
      <c r="G193" s="2">
        <f>1+MOD(A193+D187-2,2*$E$2+1)</f>
        <v>2</v>
      </c>
    </row>
    <row r="194" spans="1:7" s="2" customFormat="1" ht="24.75" customHeight="1">
      <c r="A194" s="6">
        <v>4</v>
      </c>
      <c r="B194" s="8">
        <f t="shared" si="13"/>
        <v>3</v>
      </c>
      <c r="C194" s="8" t="str">
        <f ca="1">IF(G194=$E$2+1,D188,INDIRECT(ADDRESS(4+MOD(IF(G194&lt;$E$2+1,G194,$E$2+$E$2+2-G194)-A194+2*$E$2+1,2*$E$2+1),3)))</f>
        <v>Player 7 or Rest</v>
      </c>
      <c r="D194" s="6" t="str">
        <f ca="1" t="shared" si="12"/>
        <v>Player 2</v>
      </c>
      <c r="E194" s="6"/>
      <c r="F194" s="6"/>
      <c r="G194" s="2">
        <f>1+MOD(A194+D187-2,2*$E$2+1)</f>
        <v>3</v>
      </c>
    </row>
    <row r="195" spans="1:7" s="2" customFormat="1" ht="24.75" customHeight="1">
      <c r="A195" s="6">
        <v>5</v>
      </c>
      <c r="B195" s="8">
        <f t="shared" si="13"/>
        <v>0</v>
      </c>
      <c r="C195" s="8" t="str">
        <f ca="1">IF(G195=$E$2+1,D188,INDIRECT(ADDRESS(4+MOD(IF(G195&lt;$E$2+1,G195,$E$2+$E$2+2-G195)-A195+2*$E$2+1,2*$E$2+1),3)))</f>
        <v>Player 7 or Rest</v>
      </c>
      <c r="D195" s="6" t="str">
        <f ca="1" t="shared" si="12"/>
        <v>Rest</v>
      </c>
      <c r="E195" s="6"/>
      <c r="F195" s="6"/>
      <c r="G195" s="2">
        <f>1+MOD(A195+D187-2,2*$E$2+1)</f>
        <v>4</v>
      </c>
    </row>
    <row r="196" spans="1:7" s="2" customFormat="1" ht="24.75" customHeight="1">
      <c r="A196" s="6">
        <v>6</v>
      </c>
      <c r="B196" s="8">
        <f t="shared" si="13"/>
        <v>3</v>
      </c>
      <c r="C196" s="8" t="str">
        <f ca="1">IF(G196=$E$2+1,D188,INDIRECT(ADDRESS(4+MOD(IF(G196&lt;$E$2+1,G196,$E$2+$E$2+2-G196)-A196+2*$E$2+1,2*$E$2+1),3)))</f>
        <v>Player 5</v>
      </c>
      <c r="D196" s="6" t="str">
        <f ca="1" t="shared" si="12"/>
        <v>Player 7 or Rest</v>
      </c>
      <c r="E196" s="6"/>
      <c r="F196" s="6"/>
      <c r="G196" s="2">
        <f>1+MOD(A196+D187-2,2*$E$2+1)</f>
        <v>5</v>
      </c>
    </row>
    <row r="197" spans="1:7" s="2" customFormat="1" ht="24.75" customHeight="1">
      <c r="A197" s="6">
        <v>7</v>
      </c>
      <c r="B197" s="8">
        <f t="shared" si="13"/>
        <v>2</v>
      </c>
      <c r="C197" s="8" t="str">
        <f ca="1">IF(G197=$E$2+1,D188,INDIRECT(ADDRESS(4+MOD(IF(G197&lt;$E$2+1,G197,$E$2+$E$2+2-G197)-A197+2*$E$2+1,2*$E$2+1),3)))</f>
        <v>Player 3</v>
      </c>
      <c r="D197" s="6" t="str">
        <f ca="1" t="shared" si="12"/>
        <v>Player 7 or Rest</v>
      </c>
      <c r="E197" s="6"/>
      <c r="F197" s="6"/>
      <c r="G197" s="2">
        <f>1+MOD(A197+D187-2,2*$E$2+1)</f>
        <v>6</v>
      </c>
    </row>
    <row r="198" s="2" customFormat="1" ht="24.75" customHeight="1">
      <c r="F198" s="3"/>
    </row>
  </sheetData>
  <printOptions/>
  <pageMargins left="0.75" right="0.75" top="1" bottom="1" header="0.5" footer="0.5"/>
  <pageSetup horizontalDpi="600" verticalDpi="600" orientation="portrait" paperSize="9" r:id="rId1"/>
  <rowBreaks count="14" manualBreakCount="14">
    <brk id="12" max="255" man="1"/>
    <brk id="24" max="255" man="1"/>
    <brk id="36" max="255" man="1"/>
    <brk id="48" max="255" man="1"/>
    <brk id="60" max="255" man="1"/>
    <brk id="72" max="255" man="1"/>
    <brk id="84" max="255" man="1"/>
    <brk id="96" max="255" man="1"/>
    <brk id="111" max="255" man="1"/>
    <brk id="126" max="255" man="1"/>
    <brk id="141" max="255" man="1"/>
    <brk id="156" max="255" man="1"/>
    <brk id="171" max="255" man="1"/>
    <brk id="1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ermak4</dc:creator>
  <cp:keywords/>
  <dc:description/>
  <cp:lastModifiedBy>ermak4</cp:lastModifiedBy>
  <cp:lastPrinted>2005-05-10T19:33:27Z</cp:lastPrinted>
  <dcterms:created xsi:type="dcterms:W3CDTF">2005-05-01T17:41:25Z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