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<sst xmlns="http://schemas.openxmlformats.org/spreadsheetml/2006/main" count="227" uniqueCount="29">
  <si>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</si>
  <si>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</si>
  <si>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</si>
  <si>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</si>
  <si>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</si>
  <si>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</si>
  <si>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</si>
  <si>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</si>
  <si>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</si>
  <si>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</si>
  <si>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</si>
  <si>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</si>
  <si>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</si>
  <si>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</si>
  <si>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</si>
  <si>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</si>
  <si>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</si>
  <si>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</si>
  <si>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</si>
  <si>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</si>
  <si>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 or Rest</t>
  </si>
  <si>
    <t>m(p)=1+[(p+t+1) on mod(2n+1)]</t>
  </si>
  <si>
    <t>ENTER PLAYERS NAMES OR "REST"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</si>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</sst>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1" customWidth="1"/>
  </cols>
  <sheetData>
    <row r="1" spans="1:6" s="2" customFormat="1" ht="24.75" customHeight="1">
      <c r="A1" s="2" t="s">
        <v>9</v>
      </c>
      <c r="C1" s="2" t="s">
        <v>21</v>
      </c>
      <c r="D1" s="2" t="s">
        <v>13</v>
      </c>
      <c r="F1" s="3"/>
    </row>
    <row r="2" spans="1:6" s="2" customFormat="1" ht="24.75" customHeight="1">
      <c r="A2" s="2" t="s">
        <v>7</v>
      </c>
      <c r="C2" s="4">
        <v>11</v>
      </c>
      <c r="D2" s="5" t="s">
        <v>8</v>
      </c>
      <c r="E2" s="2">
        <f>FLOOR(C2/2,1)</f>
        <v>5</v>
      </c>
      <c r="F2" s="3"/>
    </row>
    <row r="3" spans="3:6" s="2" customFormat="1" ht="24.75" customHeight="1">
      <c r="C3" s="6" t="s">
        <v>22</v>
      </c>
      <c r="F3" s="3" t="s">
        <v>6</v>
      </c>
    </row>
    <row r="4" spans="1:6" s="2" customFormat="1" ht="24.75" customHeight="1">
      <c r="A4" s="2">
        <v>1</v>
      </c>
      <c r="C4" s="2" t="s">
        <v>0</v>
      </c>
      <c r="F4" s="3"/>
    </row>
    <row r="5" spans="1:6" s="2" customFormat="1" ht="24.75" customHeight="1">
      <c r="A5" s="2">
        <v>2</v>
      </c>
      <c r="C5" s="2" t="s">
        <v>1</v>
      </c>
      <c r="F5" s="3"/>
    </row>
    <row r="6" spans="1:6" s="2" customFormat="1" ht="24.75" customHeight="1">
      <c r="A6" s="2">
        <v>3</v>
      </c>
      <c r="C6" s="2" t="s">
        <v>2</v>
      </c>
      <c r="F6" s="3"/>
    </row>
    <row r="7" spans="1:6" s="2" customFormat="1" ht="24.75" customHeight="1">
      <c r="A7" s="2">
        <v>4</v>
      </c>
      <c r="C7" s="2" t="s">
        <v>12</v>
      </c>
      <c r="F7" s="3"/>
    </row>
    <row r="8" spans="1:6" s="2" customFormat="1" ht="24.75" customHeight="1">
      <c r="A8" s="2">
        <v>5</v>
      </c>
      <c r="C8" s="2" t="s">
        <v>14</v>
      </c>
      <c r="F8" s="3"/>
    </row>
    <row r="9" spans="1:6" s="2" customFormat="1" ht="24.75" customHeight="1">
      <c r="A9" s="2">
        <v>6</v>
      </c>
      <c r="C9" s="2" t="s">
        <v>15</v>
      </c>
      <c r="F9" s="3"/>
    </row>
    <row r="10" spans="1:6" s="2" customFormat="1" ht="24.75" customHeight="1">
      <c r="A10" s="2">
        <v>7</v>
      </c>
      <c r="C10" s="2" t="s">
        <v>16</v>
      </c>
      <c r="F10" s="3"/>
    </row>
    <row r="11" spans="1:6" s="2" customFormat="1" ht="24.75" customHeight="1">
      <c r="A11" s="2">
        <v>8</v>
      </c>
      <c r="C11" s="2" t="s">
        <v>17</v>
      </c>
      <c r="F11" s="3"/>
    </row>
    <row r="12" spans="1:6" s="2" customFormat="1" ht="24.75" customHeight="1">
      <c r="A12" s="2">
        <v>9</v>
      </c>
      <c r="C12" s="2" t="s">
        <v>18</v>
      </c>
      <c r="F12" s="3"/>
    </row>
    <row r="13" spans="1:6" s="2" customFormat="1" ht="24.75" customHeight="1">
      <c r="A13" s="2">
        <v>10</v>
      </c>
      <c r="C13" s="2" t="s">
        <v>19</v>
      </c>
      <c r="F13" s="3"/>
    </row>
    <row r="14" spans="1:6" s="2" customFormat="1" ht="24.75" customHeight="1">
      <c r="A14" s="2">
        <v>11</v>
      </c>
      <c r="C14" s="2" t="s">
        <v>20</v>
      </c>
      <c r="F14" s="3"/>
    </row>
    <row r="15" s="2" customFormat="1" ht="24.75" customHeight="1">
      <c r="F15" s="3"/>
    </row>
    <row r="16" s="2" customFormat="1" ht="24.75" customHeight="1">
      <c r="F16" s="3"/>
    </row>
    <row r="17" spans="1:6" s="2" customFormat="1" ht="24.75" customHeight="1">
      <c r="A17" s="2" t="s">
        <v>9</v>
      </c>
      <c r="F17" s="3"/>
    </row>
    <row r="18" spans="3:6" s="2" customFormat="1" ht="24.75" customHeight="1">
      <c r="C18" s="5" t="s">
        <v>27</v>
      </c>
      <c r="D18" s="4">
        <v>1</v>
      </c>
      <c r="F18" s="3"/>
    </row>
    <row r="19" s="2" customFormat="1" ht="24.75" customHeight="1">
      <c r="F19" s="3"/>
    </row>
    <row r="20" spans="1:6" s="2" customFormat="1" ht="24.75" customHeight="1">
      <c r="A20" s="7" t="s">
        <v>5</v>
      </c>
      <c r="B20" s="8" t="s">
        <v>3</v>
      </c>
      <c r="C20" s="9" t="s">
        <v>11</v>
      </c>
      <c r="D20" s="7" t="s">
        <v>10</v>
      </c>
      <c r="E20" s="8" t="s">
        <v>3</v>
      </c>
      <c r="F20" s="10" t="s">
        <v>4</v>
      </c>
    </row>
    <row r="21" spans="1:6" s="2" customFormat="1" ht="24.75" customHeight="1">
      <c r="A21" s="7">
        <v>1</v>
      </c>
      <c r="B21" s="7"/>
      <c r="C21" s="9" t="str">
        <f ca="1">INDIRECT(ADDRESS(4+MOD(1-D18+2*$E$2+1,2*$E$2+1),3))</f>
        <v>Player 1</v>
      </c>
      <c r="D21" s="7" t="str">
        <f ca="1">INDIRECT(ADDRESS(4+MOD(11-D18+2*$E$2+1,2*$E$2+1),3))</f>
        <v>Player 11 or Rest</v>
      </c>
      <c r="E21" s="7"/>
      <c r="F21" s="10"/>
    </row>
    <row r="22" spans="1:6" s="2" customFormat="1" ht="24.75" customHeight="1">
      <c r="A22" s="7">
        <v>2</v>
      </c>
      <c r="B22" s="7"/>
      <c r="C22" s="9" t="str">
        <f ca="1">INDIRECT(ADDRESS(4+MOD(2-D18+2*$E$2+1,2*$E$2+1),3))</f>
        <v>Player 2</v>
      </c>
      <c r="D22" s="7" t="str">
        <f ca="1">INDIRECT(ADDRESS(4+MOD(10-D18+2*$E$2+1,2*$E$2+1),3))</f>
        <v>Player 10</v>
      </c>
      <c r="E22" s="7"/>
      <c r="F22" s="10"/>
    </row>
    <row r="23" spans="1:6" s="2" customFormat="1" ht="24.75" customHeight="1">
      <c r="A23" s="7">
        <v>3</v>
      </c>
      <c r="B23" s="7"/>
      <c r="C23" s="9" t="str">
        <f ca="1">INDIRECT(ADDRESS(4+MOD(3-D18+2*$E$2+1,2*$E$2+1),3))</f>
        <v>Player 3</v>
      </c>
      <c r="D23" s="7" t="str">
        <f ca="1">INDIRECT(ADDRESS(4+MOD(9-D18+2*$E$2+1,2*$E$2+1),3))</f>
        <v>Player 9</v>
      </c>
      <c r="E23" s="7"/>
      <c r="F23" s="10"/>
    </row>
    <row r="24" spans="1:6" s="2" customFormat="1" ht="24.75" customHeight="1">
      <c r="A24" s="7">
        <v>4</v>
      </c>
      <c r="B24" s="7"/>
      <c r="C24" s="9" t="str">
        <f ca="1">INDIRECT(ADDRESS(4+MOD(4-D18+2*$E$2+1,2*$E$2+1),3))</f>
        <v>Player 4</v>
      </c>
      <c r="D24" s="7" t="str">
        <f ca="1">INDIRECT(ADDRESS(4+MOD(8-D18+2*$E$2+1,2*$E$2+1),3))</f>
        <v>Player 8</v>
      </c>
      <c r="E24" s="7"/>
      <c r="F24" s="10"/>
    </row>
    <row r="25" spans="1:6" s="2" customFormat="1" ht="24.75" customHeight="1">
      <c r="A25" s="7">
        <v>5</v>
      </c>
      <c r="B25" s="7"/>
      <c r="C25" s="9" t="str">
        <f ca="1">INDIRECT(ADDRESS(4+MOD(5-D18+2*$E$2+1,2*$E$2+1),3))</f>
        <v>Player 5</v>
      </c>
      <c r="D25" s="7" t="str">
        <f ca="1">INDIRECT(ADDRESS(4+MOD(7-D18+2*$E$2+1,2*$E$2+1),3))</f>
        <v>Player 7</v>
      </c>
      <c r="E25" s="7"/>
      <c r="F25" s="10"/>
    </row>
    <row r="26" spans="1:6" s="2" customFormat="1" ht="24.75" customHeight="1">
      <c r="A26" s="11"/>
      <c r="B26" s="11"/>
      <c r="C26" s="12" t="str">
        <f ca="1">INDIRECT(ADDRESS(4+MOD(6-D18+2*$E$2+1,2*$E$2+1),3))</f>
        <v>Player 6</v>
      </c>
      <c r="D26" s="11" t="s">
        <v>6</v>
      </c>
      <c r="E26" s="11"/>
      <c r="F26" s="13"/>
    </row>
    <row r="27" spans="1:6" s="2" customFormat="1" ht="24.75" customHeight="1">
      <c r="A27" s="11"/>
      <c r="B27" s="11"/>
      <c r="C27" s="12"/>
      <c r="D27" s="11"/>
      <c r="E27" s="11"/>
      <c r="F27" s="13"/>
    </row>
    <row r="28" spans="1:6" s="2" customFormat="1" ht="24.75" customHeight="1">
      <c r="A28" s="11"/>
      <c r="B28" s="11"/>
      <c r="C28" s="12"/>
      <c r="D28" s="11"/>
      <c r="E28" s="11"/>
      <c r="F28" s="13"/>
    </row>
    <row r="29" spans="1:6" s="2" customFormat="1" ht="24.75" customHeight="1">
      <c r="A29" s="11"/>
      <c r="B29" s="11"/>
      <c r="C29" s="12"/>
      <c r="D29" s="11"/>
      <c r="E29" s="11"/>
      <c r="F29" s="13"/>
    </row>
    <row r="30" s="2" customFormat="1" ht="24.75" customHeight="1">
      <c r="F30" s="3"/>
    </row>
    <row r="31" spans="1:6" s="2" customFormat="1" ht="24.75" customHeight="1">
      <c r="A31" s="2" t="s">
        <v>9</v>
      </c>
      <c r="F31" s="3"/>
    </row>
    <row r="32" spans="3:6" s="2" customFormat="1" ht="24.75" customHeight="1">
      <c r="C32" s="5" t="s">
        <v>27</v>
      </c>
      <c r="D32" s="4">
        <v>2</v>
      </c>
      <c r="F32" s="3"/>
    </row>
    <row r="33" s="2" customFormat="1" ht="24.75" customHeight="1">
      <c r="F33" s="3"/>
    </row>
    <row r="34" spans="1:6" s="2" customFormat="1" ht="24.75" customHeight="1">
      <c r="A34" s="7" t="s">
        <v>5</v>
      </c>
      <c r="B34" s="8" t="s">
        <v>3</v>
      </c>
      <c r="C34" s="9" t="s">
        <v>11</v>
      </c>
      <c r="D34" s="7" t="s">
        <v>10</v>
      </c>
      <c r="E34" s="8" t="s">
        <v>3</v>
      </c>
      <c r="F34" s="10" t="s">
        <v>4</v>
      </c>
    </row>
    <row r="35" spans="1:6" s="2" customFormat="1" ht="24.75" customHeight="1">
      <c r="A35" s="7">
        <v>1</v>
      </c>
      <c r="B35" s="7"/>
      <c r="C35" s="9" t="str">
        <f ca="1">INDIRECT(ADDRESS(4+MOD(1-D32+2*$E$2+1,2*$E$2+1),3))</f>
        <v>Player 11 or Rest</v>
      </c>
      <c r="D35" s="7" t="str">
        <f ca="1">INDIRECT(ADDRESS(4+MOD(11-D32+2*$E$2+1,2*$E$2+1),3))</f>
        <v>Player 10</v>
      </c>
      <c r="E35" s="7"/>
      <c r="F35" s="10"/>
    </row>
    <row r="36" spans="1:6" s="2" customFormat="1" ht="24.75" customHeight="1">
      <c r="A36" s="7">
        <v>2</v>
      </c>
      <c r="B36" s="7"/>
      <c r="C36" s="9" t="str">
        <f ca="1">INDIRECT(ADDRESS(4+MOD(2-D32+2*$E$2+1,2*$E$2+1),3))</f>
        <v>Player 1</v>
      </c>
      <c r="D36" s="7" t="str">
        <f ca="1">INDIRECT(ADDRESS(4+MOD(10-D32+2*$E$2+1,2*$E$2+1),3))</f>
        <v>Player 9</v>
      </c>
      <c r="E36" s="7"/>
      <c r="F36" s="10"/>
    </row>
    <row r="37" spans="1:6" s="2" customFormat="1" ht="24.75" customHeight="1">
      <c r="A37" s="7">
        <v>3</v>
      </c>
      <c r="B37" s="7"/>
      <c r="C37" s="9" t="str">
        <f ca="1">INDIRECT(ADDRESS(4+MOD(3-D32+2*$E$2+1,2*$E$2+1),3))</f>
        <v>Player 2</v>
      </c>
      <c r="D37" s="7" t="str">
        <f ca="1">INDIRECT(ADDRESS(4+MOD(9-D32+2*$E$2+1,2*$E$2+1),3))</f>
        <v>Player 8</v>
      </c>
      <c r="E37" s="7"/>
      <c r="F37" s="10"/>
    </row>
    <row r="38" spans="1:6" s="2" customFormat="1" ht="24.75" customHeight="1">
      <c r="A38" s="7">
        <v>4</v>
      </c>
      <c r="B38" s="7"/>
      <c r="C38" s="9" t="str">
        <f ca="1">INDIRECT(ADDRESS(4+MOD(4-D32+2*$E$2+1,2*$E$2+1),3))</f>
        <v>Player 3</v>
      </c>
      <c r="D38" s="7" t="str">
        <f ca="1">INDIRECT(ADDRESS(4+MOD(8-D32+2*$E$2+1,2*$E$2+1),3))</f>
        <v>Player 7</v>
      </c>
      <c r="E38" s="7"/>
      <c r="F38" s="10"/>
    </row>
    <row r="39" spans="1:6" s="2" customFormat="1" ht="24.75" customHeight="1">
      <c r="A39" s="7">
        <v>5</v>
      </c>
      <c r="B39" s="7"/>
      <c r="C39" s="9" t="str">
        <f ca="1">INDIRECT(ADDRESS(4+MOD(5-D32+2*$E$2+1,2*$E$2+1),3))</f>
        <v>Player 4</v>
      </c>
      <c r="D39" s="7" t="str">
        <f ca="1">INDIRECT(ADDRESS(4+MOD(7-D32+2*$E$2+1,2*$E$2+1),3))</f>
        <v>Player 6</v>
      </c>
      <c r="E39" s="7"/>
      <c r="F39" s="10"/>
    </row>
    <row r="40" spans="1:6" s="2" customFormat="1" ht="24.75" customHeight="1">
      <c r="A40" s="11"/>
      <c r="B40" s="11"/>
      <c r="C40" s="12" t="str">
        <f ca="1">INDIRECT(ADDRESS(4+MOD(6-D32+2*$E$2+1,2*$E$2+1),3))</f>
        <v>Player 5</v>
      </c>
      <c r="D40" s="11" t="s">
        <v>6</v>
      </c>
      <c r="E40" s="11"/>
      <c r="F40" s="13"/>
    </row>
    <row r="41" s="2" customFormat="1" ht="24.75" customHeight="1">
      <c r="F41" s="3"/>
    </row>
    <row r="42" s="2" customFormat="1" ht="24.75" customHeight="1">
      <c r="F42" s="3"/>
    </row>
    <row r="43" s="2" customFormat="1" ht="24.75" customHeight="1">
      <c r="F43" s="3"/>
    </row>
    <row r="44" s="2" customFormat="1" ht="24.75" customHeight="1">
      <c r="F44" s="3"/>
    </row>
    <row r="45" spans="1:6" s="2" customFormat="1" ht="24.75" customHeight="1">
      <c r="A45" s="2" t="s">
        <v>9</v>
      </c>
      <c r="F45" s="3"/>
    </row>
    <row r="46" spans="3:6" s="2" customFormat="1" ht="24.75" customHeight="1">
      <c r="C46" s="5" t="s">
        <v>27</v>
      </c>
      <c r="D46" s="4">
        <v>3</v>
      </c>
      <c r="F46" s="3"/>
    </row>
    <row r="47" s="2" customFormat="1" ht="24.75" customHeight="1">
      <c r="F47" s="3"/>
    </row>
    <row r="48" spans="1:6" s="2" customFormat="1" ht="24.75" customHeight="1">
      <c r="A48" s="7" t="s">
        <v>5</v>
      </c>
      <c r="B48" s="8" t="s">
        <v>3</v>
      </c>
      <c r="C48" s="9" t="s">
        <v>11</v>
      </c>
      <c r="D48" s="7" t="s">
        <v>10</v>
      </c>
      <c r="E48" s="8" t="s">
        <v>3</v>
      </c>
      <c r="F48" s="10" t="s">
        <v>4</v>
      </c>
    </row>
    <row r="49" spans="1:6" s="2" customFormat="1" ht="24.75" customHeight="1">
      <c r="A49" s="7">
        <v>1</v>
      </c>
      <c r="B49" s="7"/>
      <c r="C49" s="9" t="str">
        <f ca="1">INDIRECT(ADDRESS(4+MOD(1-D46+2*$E$2+1,2*$E$2+1),3))</f>
        <v>Player 10</v>
      </c>
      <c r="D49" s="7" t="str">
        <f ca="1">INDIRECT(ADDRESS(4+MOD(11-D46+2*$E$2+1,2*$E$2+1),3))</f>
        <v>Player 9</v>
      </c>
      <c r="E49" s="7"/>
      <c r="F49" s="10"/>
    </row>
    <row r="50" spans="1:6" s="2" customFormat="1" ht="24.75" customHeight="1">
      <c r="A50" s="7">
        <v>2</v>
      </c>
      <c r="B50" s="7"/>
      <c r="C50" s="9" t="str">
        <f ca="1">INDIRECT(ADDRESS(4+MOD(2-D46+2*$E$2+1,2*$E$2+1),3))</f>
        <v>Player 11 or Rest</v>
      </c>
      <c r="D50" s="7" t="str">
        <f ca="1">INDIRECT(ADDRESS(4+MOD(10-D46+2*$E$2+1,2*$E$2+1),3))</f>
        <v>Player 8</v>
      </c>
      <c r="E50" s="7"/>
      <c r="F50" s="10"/>
    </row>
    <row r="51" spans="1:6" s="2" customFormat="1" ht="24.75" customHeight="1">
      <c r="A51" s="7">
        <v>3</v>
      </c>
      <c r="B51" s="7"/>
      <c r="C51" s="9" t="str">
        <f ca="1">INDIRECT(ADDRESS(4+MOD(3-D46+2*$E$2+1,2*$E$2+1),3))</f>
        <v>Player 1</v>
      </c>
      <c r="D51" s="7" t="str">
        <f ca="1">INDIRECT(ADDRESS(4+MOD(9-D46+2*$E$2+1,2*$E$2+1),3))</f>
        <v>Player 7</v>
      </c>
      <c r="E51" s="7"/>
      <c r="F51" s="10"/>
    </row>
    <row r="52" spans="1:6" s="2" customFormat="1" ht="24.75" customHeight="1">
      <c r="A52" s="7">
        <v>4</v>
      </c>
      <c r="B52" s="7"/>
      <c r="C52" s="9" t="str">
        <f ca="1">INDIRECT(ADDRESS(4+MOD(4-D46+2*$E$2+1,2*$E$2+1),3))</f>
        <v>Player 2</v>
      </c>
      <c r="D52" s="7" t="str">
        <f ca="1">INDIRECT(ADDRESS(4+MOD(8-D46+2*$E$2+1,2*$E$2+1),3))</f>
        <v>Player 6</v>
      </c>
      <c r="E52" s="7"/>
      <c r="F52" s="10"/>
    </row>
    <row r="53" spans="1:6" s="2" customFormat="1" ht="24.75" customHeight="1">
      <c r="A53" s="7">
        <v>5</v>
      </c>
      <c r="B53" s="7"/>
      <c r="C53" s="9" t="str">
        <f ca="1">INDIRECT(ADDRESS(4+MOD(5-D46+2*$E$2+1,2*$E$2+1),3))</f>
        <v>Player 3</v>
      </c>
      <c r="D53" s="7" t="str">
        <f ca="1">INDIRECT(ADDRESS(4+MOD(7-D46+2*$E$2+1,2*$E$2+1),3))</f>
        <v>Player 5</v>
      </c>
      <c r="E53" s="7"/>
      <c r="F53" s="10"/>
    </row>
    <row r="54" spans="1:6" s="2" customFormat="1" ht="24.75" customHeight="1">
      <c r="A54" s="11"/>
      <c r="B54" s="11"/>
      <c r="C54" s="12" t="str">
        <f ca="1">INDIRECT(ADDRESS(4+MOD(6-D46+2*$E$2+1,2*$E$2+1),3))</f>
        <v>Player 4</v>
      </c>
      <c r="D54" s="11" t="s">
        <v>6</v>
      </c>
      <c r="E54" s="11"/>
      <c r="F54" s="13"/>
    </row>
    <row r="55" s="2" customFormat="1" ht="24.75" customHeight="1">
      <c r="F55" s="3"/>
    </row>
    <row r="56" s="2" customFormat="1" ht="24.75" customHeight="1">
      <c r="F56" s="3"/>
    </row>
    <row r="57" s="2" customFormat="1" ht="24.75" customHeight="1">
      <c r="F57" s="3"/>
    </row>
    <row r="58" s="2" customFormat="1" ht="24.75" customHeight="1">
      <c r="F58" s="3"/>
    </row>
    <row r="59" spans="1:6" s="2" customFormat="1" ht="24.75" customHeight="1">
      <c r="A59" s="2" t="s">
        <v>9</v>
      </c>
      <c r="F59" s="3"/>
    </row>
    <row r="60" spans="3:6" s="2" customFormat="1" ht="24.75" customHeight="1">
      <c r="C60" s="5" t="s">
        <v>27</v>
      </c>
      <c r="D60" s="4">
        <v>4</v>
      </c>
      <c r="F60" s="3"/>
    </row>
    <row r="61" s="2" customFormat="1" ht="24.75" customHeight="1">
      <c r="F61" s="3"/>
    </row>
    <row r="62" spans="1:6" s="2" customFormat="1" ht="24.75" customHeight="1">
      <c r="A62" s="7" t="s">
        <v>5</v>
      </c>
      <c r="B62" s="8" t="s">
        <v>3</v>
      </c>
      <c r="C62" s="9" t="s">
        <v>11</v>
      </c>
      <c r="D62" s="7" t="s">
        <v>10</v>
      </c>
      <c r="E62" s="8" t="s">
        <v>3</v>
      </c>
      <c r="F62" s="10" t="s">
        <v>4</v>
      </c>
    </row>
    <row r="63" spans="1:6" s="2" customFormat="1" ht="24.75" customHeight="1">
      <c r="A63" s="7">
        <v>1</v>
      </c>
      <c r="B63" s="7"/>
      <c r="C63" s="9" t="str">
        <f ca="1">INDIRECT(ADDRESS(4+MOD(1-D60+2*$E$2+1,2*$E$2+1),3))</f>
        <v>Player 9</v>
      </c>
      <c r="D63" s="7" t="str">
        <f ca="1">INDIRECT(ADDRESS(4+MOD(11-D60+2*$E$2+1,2*$E$2+1),3))</f>
        <v>Player 8</v>
      </c>
      <c r="E63" s="7"/>
      <c r="F63" s="10"/>
    </row>
    <row r="64" spans="1:6" s="2" customFormat="1" ht="24.75" customHeight="1">
      <c r="A64" s="7">
        <v>2</v>
      </c>
      <c r="B64" s="7"/>
      <c r="C64" s="9" t="str">
        <f ca="1">INDIRECT(ADDRESS(4+MOD(2-D60+2*$E$2+1,2*$E$2+1),3))</f>
        <v>Player 10</v>
      </c>
      <c r="D64" s="7" t="str">
        <f ca="1">INDIRECT(ADDRESS(4+MOD(10-D60+2*$E$2+1,2*$E$2+1),3))</f>
        <v>Player 7</v>
      </c>
      <c r="E64" s="7"/>
      <c r="F64" s="10"/>
    </row>
    <row r="65" spans="1:6" s="2" customFormat="1" ht="24.75" customHeight="1">
      <c r="A65" s="7">
        <v>3</v>
      </c>
      <c r="B65" s="7"/>
      <c r="C65" s="9" t="str">
        <f ca="1">INDIRECT(ADDRESS(4+MOD(3-D60+2*$E$2+1,2*$E$2+1),3))</f>
        <v>Player 11 or Rest</v>
      </c>
      <c r="D65" s="7" t="str">
        <f ca="1">INDIRECT(ADDRESS(4+MOD(9-D60+2*$E$2+1,2*$E$2+1),3))</f>
        <v>Player 6</v>
      </c>
      <c r="E65" s="7"/>
      <c r="F65" s="10"/>
    </row>
    <row r="66" spans="1:6" s="2" customFormat="1" ht="24.75" customHeight="1">
      <c r="A66" s="7">
        <v>4</v>
      </c>
      <c r="B66" s="7"/>
      <c r="C66" s="9" t="str">
        <f ca="1">INDIRECT(ADDRESS(4+MOD(4-D60+2*$E$2+1,2*$E$2+1),3))</f>
        <v>Player 1</v>
      </c>
      <c r="D66" s="7" t="str">
        <f ca="1">INDIRECT(ADDRESS(4+MOD(8-D60+2*$E$2+1,2*$E$2+1),3))</f>
        <v>Player 5</v>
      </c>
      <c r="E66" s="7"/>
      <c r="F66" s="10"/>
    </row>
    <row r="67" spans="1:6" s="2" customFormat="1" ht="24.75" customHeight="1">
      <c r="A67" s="7">
        <v>5</v>
      </c>
      <c r="B67" s="7"/>
      <c r="C67" s="9" t="str">
        <f ca="1">INDIRECT(ADDRESS(4+MOD(5-D60+2*$E$2+1,2*$E$2+1),3))</f>
        <v>Player 2</v>
      </c>
      <c r="D67" s="7" t="str">
        <f ca="1">INDIRECT(ADDRESS(4+MOD(7-D60+2*$E$2+1,2*$E$2+1),3))</f>
        <v>Player 4</v>
      </c>
      <c r="E67" s="7"/>
      <c r="F67" s="10"/>
    </row>
    <row r="68" spans="1:6" s="2" customFormat="1" ht="24.75" customHeight="1">
      <c r="A68" s="11"/>
      <c r="B68" s="11"/>
      <c r="C68" s="12" t="str">
        <f ca="1">INDIRECT(ADDRESS(4+MOD(6-D60+2*$E$2+1,2*$E$2+1),3))</f>
        <v>Player 3</v>
      </c>
      <c r="D68" s="11" t="s">
        <v>6</v>
      </c>
      <c r="E68" s="11"/>
      <c r="F68" s="13"/>
    </row>
    <row r="69" s="2" customFormat="1" ht="24.75" customHeight="1">
      <c r="F69" s="3"/>
    </row>
    <row r="70" s="2" customFormat="1" ht="24.75" customHeight="1">
      <c r="F70" s="3"/>
    </row>
    <row r="71" s="2" customFormat="1" ht="24.75" customHeight="1">
      <c r="F71" s="3"/>
    </row>
    <row r="72" s="2" customFormat="1" ht="24.75" customHeight="1">
      <c r="F72" s="3"/>
    </row>
    <row r="73" spans="1:6" s="2" customFormat="1" ht="24.75" customHeight="1">
      <c r="A73" s="2" t="s">
        <v>9</v>
      </c>
      <c r="F73" s="3"/>
    </row>
    <row r="74" spans="3:6" s="2" customFormat="1" ht="24.75" customHeight="1">
      <c r="C74" s="5" t="s">
        <v>27</v>
      </c>
      <c r="D74" s="4">
        <v>5</v>
      </c>
      <c r="F74" s="3"/>
    </row>
    <row r="75" s="2" customFormat="1" ht="24.75" customHeight="1">
      <c r="F75" s="3"/>
    </row>
    <row r="76" spans="1:6" s="2" customFormat="1" ht="24.75" customHeight="1">
      <c r="A76" s="7" t="s">
        <v>5</v>
      </c>
      <c r="B76" s="8" t="s">
        <v>3</v>
      </c>
      <c r="C76" s="9" t="s">
        <v>11</v>
      </c>
      <c r="D76" s="7" t="s">
        <v>10</v>
      </c>
      <c r="E76" s="8" t="s">
        <v>3</v>
      </c>
      <c r="F76" s="10" t="s">
        <v>4</v>
      </c>
    </row>
    <row r="77" spans="1:6" s="2" customFormat="1" ht="24.75" customHeight="1">
      <c r="A77" s="7">
        <v>1</v>
      </c>
      <c r="B77" s="7"/>
      <c r="C77" s="9" t="str">
        <f ca="1">INDIRECT(ADDRESS(4+MOD(1-D74+2*$E$2+1,2*$E$2+1),3))</f>
        <v>Player 8</v>
      </c>
      <c r="D77" s="7" t="str">
        <f ca="1">INDIRECT(ADDRESS(4+MOD(11-D74+2*$E$2+1,2*$E$2+1),3))</f>
        <v>Player 7</v>
      </c>
      <c r="E77" s="7"/>
      <c r="F77" s="10"/>
    </row>
    <row r="78" spans="1:6" s="2" customFormat="1" ht="24.75" customHeight="1">
      <c r="A78" s="7">
        <v>2</v>
      </c>
      <c r="B78" s="7"/>
      <c r="C78" s="9" t="str">
        <f ca="1">INDIRECT(ADDRESS(4+MOD(2-D74+2*$E$2+1,2*$E$2+1),3))</f>
        <v>Player 9</v>
      </c>
      <c r="D78" s="7" t="str">
        <f ca="1">INDIRECT(ADDRESS(4+MOD(10-D74+2*$E$2+1,2*$E$2+1),3))</f>
        <v>Player 6</v>
      </c>
      <c r="E78" s="7"/>
      <c r="F78" s="10"/>
    </row>
    <row r="79" spans="1:6" s="2" customFormat="1" ht="24.75" customHeight="1">
      <c r="A79" s="7">
        <v>3</v>
      </c>
      <c r="B79" s="7"/>
      <c r="C79" s="9" t="str">
        <f ca="1">INDIRECT(ADDRESS(4+MOD(3-D74+2*$E$2+1,2*$E$2+1),3))</f>
        <v>Player 10</v>
      </c>
      <c r="D79" s="7" t="str">
        <f ca="1">INDIRECT(ADDRESS(4+MOD(9-D74+2*$E$2+1,2*$E$2+1),3))</f>
        <v>Player 5</v>
      </c>
      <c r="E79" s="7"/>
      <c r="F79" s="10"/>
    </row>
    <row r="80" spans="1:6" s="2" customFormat="1" ht="24.75" customHeight="1">
      <c r="A80" s="7">
        <v>4</v>
      </c>
      <c r="B80" s="7"/>
      <c r="C80" s="9" t="str">
        <f ca="1">INDIRECT(ADDRESS(4+MOD(4-D74+2*$E$2+1,2*$E$2+1),3))</f>
        <v>Player 11 or Rest</v>
      </c>
      <c r="D80" s="7" t="str">
        <f ca="1">INDIRECT(ADDRESS(4+MOD(8-D74+2*$E$2+1,2*$E$2+1),3))</f>
        <v>Player 4</v>
      </c>
      <c r="E80" s="7"/>
      <c r="F80" s="10"/>
    </row>
    <row r="81" spans="1:6" s="2" customFormat="1" ht="24.75" customHeight="1">
      <c r="A81" s="7">
        <v>5</v>
      </c>
      <c r="B81" s="7"/>
      <c r="C81" s="9" t="str">
        <f ca="1">INDIRECT(ADDRESS(4+MOD(5-D74+2*$E$2+1,2*$E$2+1),3))</f>
        <v>Player 1</v>
      </c>
      <c r="D81" s="7" t="str">
        <f ca="1">INDIRECT(ADDRESS(4+MOD(7-D74+2*$E$2+1,2*$E$2+1),3))</f>
        <v>Player 3</v>
      </c>
      <c r="E81" s="7"/>
      <c r="F81" s="10"/>
    </row>
    <row r="82" spans="1:6" s="2" customFormat="1" ht="24.75" customHeight="1">
      <c r="A82" s="11"/>
      <c r="B82" s="11"/>
      <c r="C82" s="12" t="str">
        <f ca="1">INDIRECT(ADDRESS(4+MOD(6-D74+2*$E$2+1,2*$E$2+1),3))</f>
        <v>Player 2</v>
      </c>
      <c r="D82" s="11" t="s">
        <v>6</v>
      </c>
      <c r="E82" s="11"/>
      <c r="F82" s="13"/>
    </row>
    <row r="83" s="2" customFormat="1" ht="24.75" customHeight="1">
      <c r="F83" s="3"/>
    </row>
    <row r="84" s="2" customFormat="1" ht="24.75" customHeight="1">
      <c r="F84" s="3"/>
    </row>
    <row r="85" s="2" customFormat="1" ht="24.75" customHeight="1">
      <c r="F85" s="3"/>
    </row>
    <row r="86" s="2" customFormat="1" ht="24.75" customHeight="1">
      <c r="F86" s="3"/>
    </row>
    <row r="87" spans="1:6" s="2" customFormat="1" ht="24.75" customHeight="1">
      <c r="A87" s="2" t="s">
        <v>9</v>
      </c>
      <c r="F87" s="3"/>
    </row>
    <row r="88" spans="3:6" s="2" customFormat="1" ht="24.75" customHeight="1">
      <c r="C88" s="5" t="s">
        <v>27</v>
      </c>
      <c r="D88" s="4">
        <v>6</v>
      </c>
      <c r="F88" s="3"/>
    </row>
    <row r="89" s="2" customFormat="1" ht="24.75" customHeight="1">
      <c r="F89" s="3"/>
    </row>
    <row r="90" spans="1:6" s="2" customFormat="1" ht="24.75" customHeight="1">
      <c r="A90" s="7" t="s">
        <v>5</v>
      </c>
      <c r="B90" s="8" t="s">
        <v>3</v>
      </c>
      <c r="C90" s="9" t="s">
        <v>11</v>
      </c>
      <c r="D90" s="7" t="s">
        <v>10</v>
      </c>
      <c r="E90" s="8" t="s">
        <v>3</v>
      </c>
      <c r="F90" s="10" t="s">
        <v>4</v>
      </c>
    </row>
    <row r="91" spans="1:6" s="2" customFormat="1" ht="24.75" customHeight="1">
      <c r="A91" s="7">
        <v>1</v>
      </c>
      <c r="B91" s="7"/>
      <c r="C91" s="9" t="str">
        <f ca="1">INDIRECT(ADDRESS(4+MOD(1-D88+2*$E$2+1,2*$E$2+1),3))</f>
        <v>Player 7</v>
      </c>
      <c r="D91" s="7" t="str">
        <f ca="1">INDIRECT(ADDRESS(4+MOD(11-D88+2*$E$2+1,2*$E$2+1),3))</f>
        <v>Player 6</v>
      </c>
      <c r="E91" s="7"/>
      <c r="F91" s="10"/>
    </row>
    <row r="92" spans="1:6" s="2" customFormat="1" ht="24.75" customHeight="1">
      <c r="A92" s="7">
        <v>2</v>
      </c>
      <c r="B92" s="7"/>
      <c r="C92" s="9" t="str">
        <f ca="1">INDIRECT(ADDRESS(4+MOD(2-D88+2*$E$2+1,2*$E$2+1),3))</f>
        <v>Player 8</v>
      </c>
      <c r="D92" s="7" t="str">
        <f ca="1">INDIRECT(ADDRESS(4+MOD(10-D88+2*$E$2+1,2*$E$2+1),3))</f>
        <v>Player 5</v>
      </c>
      <c r="E92" s="7"/>
      <c r="F92" s="10"/>
    </row>
    <row r="93" spans="1:6" s="2" customFormat="1" ht="24.75" customHeight="1">
      <c r="A93" s="7">
        <v>3</v>
      </c>
      <c r="B93" s="7"/>
      <c r="C93" s="9" t="str">
        <f ca="1">INDIRECT(ADDRESS(4+MOD(3-D88+2*$E$2+1,2*$E$2+1),3))</f>
        <v>Player 9</v>
      </c>
      <c r="D93" s="7" t="str">
        <f ca="1">INDIRECT(ADDRESS(4+MOD(9-D88+2*$E$2+1,2*$E$2+1),3))</f>
        <v>Player 4</v>
      </c>
      <c r="E93" s="7"/>
      <c r="F93" s="10"/>
    </row>
    <row r="94" spans="1:6" s="2" customFormat="1" ht="24.75" customHeight="1">
      <c r="A94" s="7">
        <v>4</v>
      </c>
      <c r="B94" s="7"/>
      <c r="C94" s="9" t="str">
        <f ca="1">INDIRECT(ADDRESS(4+MOD(4-D88+2*$E$2+1,2*$E$2+1),3))</f>
        <v>Player 10</v>
      </c>
      <c r="D94" s="7" t="str">
        <f ca="1">INDIRECT(ADDRESS(4+MOD(8-D88+2*$E$2+1,2*$E$2+1),3))</f>
        <v>Player 3</v>
      </c>
      <c r="E94" s="7"/>
      <c r="F94" s="10"/>
    </row>
    <row r="95" spans="1:6" s="2" customFormat="1" ht="24.75" customHeight="1">
      <c r="A95" s="7">
        <v>5</v>
      </c>
      <c r="B95" s="7"/>
      <c r="C95" s="9" t="str">
        <f ca="1">INDIRECT(ADDRESS(4+MOD(5-D88+2*$E$2+1,2*$E$2+1),3))</f>
        <v>Player 11 or Rest</v>
      </c>
      <c r="D95" s="7" t="str">
        <f ca="1">INDIRECT(ADDRESS(4+MOD(7-D88+2*$E$2+1,2*$E$2+1),3))</f>
        <v>Player 2</v>
      </c>
      <c r="E95" s="7"/>
      <c r="F95" s="10"/>
    </row>
    <row r="96" spans="1:6" s="2" customFormat="1" ht="24.75" customHeight="1">
      <c r="A96" s="11"/>
      <c r="B96" s="11"/>
      <c r="C96" s="12" t="str">
        <f ca="1">INDIRECT(ADDRESS(4+MOD(6-D88+2*$E$2+1,2*$E$2+1),3))</f>
        <v>Player 1</v>
      </c>
      <c r="D96" s="11" t="s">
        <v>6</v>
      </c>
      <c r="E96" s="11"/>
      <c r="F96" s="13"/>
    </row>
    <row r="97" s="2" customFormat="1" ht="24.75" customHeight="1">
      <c r="F97" s="3"/>
    </row>
    <row r="98" s="2" customFormat="1" ht="24.75" customHeight="1">
      <c r="F98" s="3"/>
    </row>
    <row r="99" s="2" customFormat="1" ht="24.75" customHeight="1">
      <c r="F99" s="3"/>
    </row>
    <row r="100" s="2" customFormat="1" ht="24.75" customHeight="1">
      <c r="F100" s="3"/>
    </row>
    <row r="101" spans="1:6" s="2" customFormat="1" ht="24.75" customHeight="1">
      <c r="A101" s="2" t="s">
        <v>9</v>
      </c>
      <c r="F101" s="3"/>
    </row>
    <row r="102" spans="3:6" s="2" customFormat="1" ht="24.75" customHeight="1">
      <c r="C102" s="5" t="s">
        <v>27</v>
      </c>
      <c r="D102" s="4">
        <v>7</v>
      </c>
      <c r="F102" s="3"/>
    </row>
    <row r="103" s="2" customFormat="1" ht="24.75" customHeight="1">
      <c r="F103" s="3"/>
    </row>
    <row r="104" spans="1:6" s="2" customFormat="1" ht="24.75" customHeight="1">
      <c r="A104" s="7" t="s">
        <v>5</v>
      </c>
      <c r="B104" s="8" t="s">
        <v>3</v>
      </c>
      <c r="C104" s="9" t="s">
        <v>11</v>
      </c>
      <c r="D104" s="7" t="s">
        <v>10</v>
      </c>
      <c r="E104" s="8" t="s">
        <v>3</v>
      </c>
      <c r="F104" s="10" t="s">
        <v>4</v>
      </c>
    </row>
    <row r="105" spans="1:6" s="2" customFormat="1" ht="24.75" customHeight="1">
      <c r="A105" s="7">
        <v>1</v>
      </c>
      <c r="B105" s="7"/>
      <c r="C105" s="9" t="str">
        <f ca="1">INDIRECT(ADDRESS(4+MOD(1-D102+2*$E$2+1,2*$E$2+1),3))</f>
        <v>Player 6</v>
      </c>
      <c r="D105" s="7" t="str">
        <f ca="1">INDIRECT(ADDRESS(4+MOD(11-D102+2*$E$2+1,2*$E$2+1),3))</f>
        <v>Player 5</v>
      </c>
      <c r="E105" s="7"/>
      <c r="F105" s="10"/>
    </row>
    <row r="106" spans="1:6" s="2" customFormat="1" ht="24.75" customHeight="1">
      <c r="A106" s="7">
        <v>2</v>
      </c>
      <c r="B106" s="7"/>
      <c r="C106" s="9" t="str">
        <f ca="1">INDIRECT(ADDRESS(4+MOD(2-D102+2*$E$2+1,2*$E$2+1),3))</f>
        <v>Player 7</v>
      </c>
      <c r="D106" s="7" t="str">
        <f ca="1">INDIRECT(ADDRESS(4+MOD(10-D102+2*$E$2+1,2*$E$2+1),3))</f>
        <v>Player 4</v>
      </c>
      <c r="E106" s="7"/>
      <c r="F106" s="10"/>
    </row>
    <row r="107" spans="1:6" s="2" customFormat="1" ht="24.75" customHeight="1">
      <c r="A107" s="7">
        <v>3</v>
      </c>
      <c r="B107" s="7"/>
      <c r="C107" s="9" t="str">
        <f ca="1">INDIRECT(ADDRESS(4+MOD(3-D102+2*$E$2+1,2*$E$2+1),3))</f>
        <v>Player 8</v>
      </c>
      <c r="D107" s="7" t="str">
        <f ca="1">INDIRECT(ADDRESS(4+MOD(9-D102+2*$E$2+1,2*$E$2+1),3))</f>
        <v>Player 3</v>
      </c>
      <c r="E107" s="7"/>
      <c r="F107" s="10"/>
    </row>
    <row r="108" spans="1:6" s="2" customFormat="1" ht="24.75" customHeight="1">
      <c r="A108" s="7">
        <v>4</v>
      </c>
      <c r="B108" s="7"/>
      <c r="C108" s="9" t="str">
        <f ca="1">INDIRECT(ADDRESS(4+MOD(4-D102+2*$E$2+1,2*$E$2+1),3))</f>
        <v>Player 9</v>
      </c>
      <c r="D108" s="7" t="str">
        <f ca="1">INDIRECT(ADDRESS(4+MOD(8-D102+2*$E$2+1,2*$E$2+1),3))</f>
        <v>Player 2</v>
      </c>
      <c r="E108" s="7"/>
      <c r="F108" s="10"/>
    </row>
    <row r="109" spans="1:6" s="2" customFormat="1" ht="24.75" customHeight="1">
      <c r="A109" s="7">
        <v>5</v>
      </c>
      <c r="B109" s="7"/>
      <c r="C109" s="9" t="str">
        <f ca="1">INDIRECT(ADDRESS(4+MOD(5-D102+2*$E$2+1,2*$E$2+1),3))</f>
        <v>Player 10</v>
      </c>
      <c r="D109" s="7" t="str">
        <f ca="1">INDIRECT(ADDRESS(4+MOD(7-D102+2*$E$2+1,2*$E$2+1),3))</f>
        <v>Player 1</v>
      </c>
      <c r="E109" s="7"/>
      <c r="F109" s="10"/>
    </row>
    <row r="110" spans="1:6" s="2" customFormat="1" ht="24.75" customHeight="1">
      <c r="A110" s="11"/>
      <c r="B110" s="11"/>
      <c r="C110" s="12" t="str">
        <f ca="1">INDIRECT(ADDRESS(4+MOD(6-D102+2*$E$2+1,2*$E$2+1),3))</f>
        <v>Player 11 or Rest</v>
      </c>
      <c r="D110" s="11" t="s">
        <v>6</v>
      </c>
      <c r="E110" s="11"/>
      <c r="F110" s="13"/>
    </row>
    <row r="111" s="2" customFormat="1" ht="24.75" customHeight="1">
      <c r="F111" s="3"/>
    </row>
    <row r="112" s="2" customFormat="1" ht="24.75" customHeight="1">
      <c r="F112" s="3"/>
    </row>
    <row r="113" s="2" customFormat="1" ht="24.75" customHeight="1">
      <c r="F113" s="3"/>
    </row>
    <row r="114" s="2" customFormat="1" ht="24.75" customHeight="1">
      <c r="F114" s="3"/>
    </row>
    <row r="115" spans="1:6" s="2" customFormat="1" ht="24.75" customHeight="1">
      <c r="A115" s="2" t="s">
        <v>9</v>
      </c>
      <c r="F115" s="3"/>
    </row>
    <row r="116" spans="3:6" s="2" customFormat="1" ht="24.75" customHeight="1">
      <c r="C116" s="5" t="s">
        <v>27</v>
      </c>
      <c r="D116" s="4">
        <v>8</v>
      </c>
      <c r="F116" s="3"/>
    </row>
    <row r="117" s="2" customFormat="1" ht="24.75" customHeight="1">
      <c r="F117" s="3"/>
    </row>
    <row r="118" spans="1:6" s="2" customFormat="1" ht="24.75" customHeight="1">
      <c r="A118" s="7" t="s">
        <v>5</v>
      </c>
      <c r="B118" s="8" t="s">
        <v>3</v>
      </c>
      <c r="C118" s="9" t="s">
        <v>11</v>
      </c>
      <c r="D118" s="7" t="s">
        <v>10</v>
      </c>
      <c r="E118" s="8" t="s">
        <v>3</v>
      </c>
      <c r="F118" s="10" t="s">
        <v>4</v>
      </c>
    </row>
    <row r="119" spans="1:6" s="2" customFormat="1" ht="24.75" customHeight="1">
      <c r="A119" s="7">
        <v>1</v>
      </c>
      <c r="B119" s="7"/>
      <c r="C119" s="9" t="str">
        <f ca="1">INDIRECT(ADDRESS(4+MOD(1-D116+2*$E$2+1,2*$E$2+1),3))</f>
        <v>Player 5</v>
      </c>
      <c r="D119" s="7" t="str">
        <f ca="1">INDIRECT(ADDRESS(4+MOD(11-D116+2*$E$2+1,2*$E$2+1),3))</f>
        <v>Player 4</v>
      </c>
      <c r="E119" s="7"/>
      <c r="F119" s="10"/>
    </row>
    <row r="120" spans="1:6" s="2" customFormat="1" ht="24.75" customHeight="1">
      <c r="A120" s="7">
        <v>2</v>
      </c>
      <c r="B120" s="7"/>
      <c r="C120" s="9" t="str">
        <f ca="1">INDIRECT(ADDRESS(4+MOD(2-D116+2*$E$2+1,2*$E$2+1),3))</f>
        <v>Player 6</v>
      </c>
      <c r="D120" s="7" t="str">
        <f ca="1">INDIRECT(ADDRESS(4+MOD(10-D116+2*$E$2+1,2*$E$2+1),3))</f>
        <v>Player 3</v>
      </c>
      <c r="E120" s="7"/>
      <c r="F120" s="10"/>
    </row>
    <row r="121" spans="1:6" s="2" customFormat="1" ht="24.75" customHeight="1">
      <c r="A121" s="7">
        <v>3</v>
      </c>
      <c r="B121" s="7"/>
      <c r="C121" s="9" t="str">
        <f ca="1">INDIRECT(ADDRESS(4+MOD(3-D116+2*$E$2+1,2*$E$2+1),3))</f>
        <v>Player 7</v>
      </c>
      <c r="D121" s="7" t="str">
        <f ca="1">INDIRECT(ADDRESS(4+MOD(9-D116+2*$E$2+1,2*$E$2+1),3))</f>
        <v>Player 2</v>
      </c>
      <c r="E121" s="7"/>
      <c r="F121" s="10"/>
    </row>
    <row r="122" spans="1:6" s="2" customFormat="1" ht="24.75" customHeight="1">
      <c r="A122" s="7">
        <v>4</v>
      </c>
      <c r="B122" s="7"/>
      <c r="C122" s="9" t="str">
        <f ca="1">INDIRECT(ADDRESS(4+MOD(4-D116+2*$E$2+1,2*$E$2+1),3))</f>
        <v>Player 8</v>
      </c>
      <c r="D122" s="7" t="str">
        <f ca="1">INDIRECT(ADDRESS(4+MOD(8-D116+2*$E$2+1,2*$E$2+1),3))</f>
        <v>Player 1</v>
      </c>
      <c r="E122" s="7"/>
      <c r="F122" s="10"/>
    </row>
    <row r="123" spans="1:6" s="2" customFormat="1" ht="24.75" customHeight="1">
      <c r="A123" s="7">
        <v>5</v>
      </c>
      <c r="B123" s="7"/>
      <c r="C123" s="9" t="str">
        <f ca="1">INDIRECT(ADDRESS(4+MOD(5-D116+2*$E$2+1,2*$E$2+1),3))</f>
        <v>Player 9</v>
      </c>
      <c r="D123" s="7" t="str">
        <f ca="1">INDIRECT(ADDRESS(4+MOD(7-D116+2*$E$2+1,2*$E$2+1),3))</f>
        <v>Player 11 or Rest</v>
      </c>
      <c r="E123" s="7"/>
      <c r="F123" s="10"/>
    </row>
    <row r="124" spans="1:6" s="2" customFormat="1" ht="24.75" customHeight="1">
      <c r="A124" s="11"/>
      <c r="B124" s="11"/>
      <c r="C124" s="12" t="str">
        <f ca="1">INDIRECT(ADDRESS(4+MOD(6-D116+2*$E$2+1,2*$E$2+1),3))</f>
        <v>Player 10</v>
      </c>
      <c r="D124" s="11" t="s">
        <v>6</v>
      </c>
      <c r="E124" s="11"/>
      <c r="F124" s="13"/>
    </row>
    <row r="125" s="2" customFormat="1" ht="24.75" customHeight="1">
      <c r="F125" s="3"/>
    </row>
    <row r="126" s="2" customFormat="1" ht="24.75" customHeight="1">
      <c r="F126" s="3"/>
    </row>
    <row r="127" s="2" customFormat="1" ht="24.75" customHeight="1">
      <c r="F127" s="3"/>
    </row>
    <row r="128" s="2" customFormat="1" ht="24.75" customHeight="1">
      <c r="F128" s="3"/>
    </row>
    <row r="129" spans="1:6" s="2" customFormat="1" ht="24.75" customHeight="1">
      <c r="A129" s="2" t="s">
        <v>9</v>
      </c>
      <c r="F129" s="3"/>
    </row>
    <row r="130" spans="3:6" s="2" customFormat="1" ht="24.75" customHeight="1">
      <c r="C130" s="5" t="s">
        <v>27</v>
      </c>
      <c r="D130" s="4">
        <v>9</v>
      </c>
      <c r="F130" s="3"/>
    </row>
    <row r="131" s="2" customFormat="1" ht="24.75" customHeight="1">
      <c r="F131" s="3"/>
    </row>
    <row r="132" spans="1:6" s="2" customFormat="1" ht="24.75" customHeight="1">
      <c r="A132" s="7" t="s">
        <v>5</v>
      </c>
      <c r="B132" s="8" t="s">
        <v>3</v>
      </c>
      <c r="C132" s="9" t="s">
        <v>11</v>
      </c>
      <c r="D132" s="7" t="s">
        <v>10</v>
      </c>
      <c r="E132" s="8" t="s">
        <v>3</v>
      </c>
      <c r="F132" s="10" t="s">
        <v>4</v>
      </c>
    </row>
    <row r="133" spans="1:6" s="2" customFormat="1" ht="24.75" customHeight="1">
      <c r="A133" s="7">
        <v>1</v>
      </c>
      <c r="B133" s="7"/>
      <c r="C133" s="9" t="str">
        <f ca="1">INDIRECT(ADDRESS(4+MOD(1-D130+2*$E$2+1,2*$E$2+1),3))</f>
        <v>Player 4</v>
      </c>
      <c r="D133" s="7" t="str">
        <f ca="1">INDIRECT(ADDRESS(4+MOD(11-D130+2*$E$2+1,2*$E$2+1),3))</f>
        <v>Player 3</v>
      </c>
      <c r="E133" s="7"/>
      <c r="F133" s="10"/>
    </row>
    <row r="134" spans="1:6" s="2" customFormat="1" ht="24.75" customHeight="1">
      <c r="A134" s="7">
        <v>2</v>
      </c>
      <c r="B134" s="7"/>
      <c r="C134" s="9" t="str">
        <f ca="1">INDIRECT(ADDRESS(4+MOD(2-D130+2*$E$2+1,2*$E$2+1),3))</f>
        <v>Player 5</v>
      </c>
      <c r="D134" s="7" t="str">
        <f ca="1">INDIRECT(ADDRESS(4+MOD(10-D130+2*$E$2+1,2*$E$2+1),3))</f>
        <v>Player 2</v>
      </c>
      <c r="E134" s="7"/>
      <c r="F134" s="10"/>
    </row>
    <row r="135" spans="1:6" s="2" customFormat="1" ht="24.75" customHeight="1">
      <c r="A135" s="7">
        <v>3</v>
      </c>
      <c r="B135" s="7"/>
      <c r="C135" s="9" t="str">
        <f ca="1">INDIRECT(ADDRESS(4+MOD(3-D130+2*$E$2+1,2*$E$2+1),3))</f>
        <v>Player 6</v>
      </c>
      <c r="D135" s="7" t="str">
        <f ca="1">INDIRECT(ADDRESS(4+MOD(9-D130+2*$E$2+1,2*$E$2+1),3))</f>
        <v>Player 1</v>
      </c>
      <c r="E135" s="7"/>
      <c r="F135" s="10"/>
    </row>
    <row r="136" spans="1:6" s="2" customFormat="1" ht="24.75" customHeight="1">
      <c r="A136" s="7">
        <v>4</v>
      </c>
      <c r="B136" s="7"/>
      <c r="C136" s="9" t="str">
        <f ca="1">INDIRECT(ADDRESS(4+MOD(4-D130+2*$E$2+1,2*$E$2+1),3))</f>
        <v>Player 7</v>
      </c>
      <c r="D136" s="7" t="str">
        <f ca="1">INDIRECT(ADDRESS(4+MOD(8-D130+2*$E$2+1,2*$E$2+1),3))</f>
        <v>Player 11 or Rest</v>
      </c>
      <c r="E136" s="7"/>
      <c r="F136" s="10"/>
    </row>
    <row r="137" spans="1:6" s="2" customFormat="1" ht="24.75" customHeight="1">
      <c r="A137" s="7">
        <v>5</v>
      </c>
      <c r="B137" s="7"/>
      <c r="C137" s="9" t="str">
        <f ca="1">INDIRECT(ADDRESS(4+MOD(5-D130+2*$E$2+1,2*$E$2+1),3))</f>
        <v>Player 8</v>
      </c>
      <c r="D137" s="7" t="str">
        <f ca="1">INDIRECT(ADDRESS(4+MOD(7-D130+2*$E$2+1,2*$E$2+1),3))</f>
        <v>Player 10</v>
      </c>
      <c r="E137" s="7"/>
      <c r="F137" s="10"/>
    </row>
    <row r="138" spans="1:6" s="2" customFormat="1" ht="24.75" customHeight="1">
      <c r="A138" s="11"/>
      <c r="B138" s="11"/>
      <c r="C138" s="12" t="str">
        <f ca="1">INDIRECT(ADDRESS(4+MOD(6-D130+2*$E$2+1,2*$E$2+1),3))</f>
        <v>Player 9</v>
      </c>
      <c r="D138" s="11" t="s">
        <v>6</v>
      </c>
      <c r="E138" s="11"/>
      <c r="F138" s="13"/>
    </row>
    <row r="139" s="2" customFormat="1" ht="24.75" customHeight="1">
      <c r="F139" s="3"/>
    </row>
    <row r="140" s="2" customFormat="1" ht="24.75" customHeight="1">
      <c r="F140" s="3"/>
    </row>
    <row r="141" s="2" customFormat="1" ht="24.75" customHeight="1">
      <c r="F141" s="3"/>
    </row>
    <row r="142" s="2" customFormat="1" ht="24.75" customHeight="1">
      <c r="F142" s="3"/>
    </row>
    <row r="143" spans="1:6" s="2" customFormat="1" ht="24.75" customHeight="1">
      <c r="A143" s="2" t="s">
        <v>9</v>
      </c>
      <c r="F143" s="3"/>
    </row>
    <row r="144" spans="3:6" s="2" customFormat="1" ht="24.75" customHeight="1">
      <c r="C144" s="5" t="s">
        <v>27</v>
      </c>
      <c r="D144" s="4">
        <v>10</v>
      </c>
      <c r="F144" s="3"/>
    </row>
    <row r="145" s="2" customFormat="1" ht="24.75" customHeight="1">
      <c r="F145" s="3"/>
    </row>
    <row r="146" spans="1:6" s="2" customFormat="1" ht="24.75" customHeight="1">
      <c r="A146" s="7" t="s">
        <v>5</v>
      </c>
      <c r="B146" s="8" t="s">
        <v>3</v>
      </c>
      <c r="C146" s="9" t="s">
        <v>11</v>
      </c>
      <c r="D146" s="7" t="s">
        <v>10</v>
      </c>
      <c r="E146" s="8" t="s">
        <v>3</v>
      </c>
      <c r="F146" s="10" t="s">
        <v>4</v>
      </c>
    </row>
    <row r="147" spans="1:6" s="2" customFormat="1" ht="24.75" customHeight="1">
      <c r="A147" s="7">
        <v>1</v>
      </c>
      <c r="B147" s="7"/>
      <c r="C147" s="9" t="str">
        <f ca="1">INDIRECT(ADDRESS(4+MOD(1-D144+2*$E$2+1,2*$E$2+1),3))</f>
        <v>Player 3</v>
      </c>
      <c r="D147" s="7" t="str">
        <f ca="1">INDIRECT(ADDRESS(4+MOD(11-D144+2*$E$2+1,2*$E$2+1),3))</f>
        <v>Player 2</v>
      </c>
      <c r="E147" s="7"/>
      <c r="F147" s="10"/>
    </row>
    <row r="148" spans="1:6" s="2" customFormat="1" ht="24.75" customHeight="1">
      <c r="A148" s="7">
        <v>2</v>
      </c>
      <c r="B148" s="7"/>
      <c r="C148" s="9" t="str">
        <f ca="1">INDIRECT(ADDRESS(4+MOD(2-D144+2*$E$2+1,2*$E$2+1),3))</f>
        <v>Player 4</v>
      </c>
      <c r="D148" s="7" t="str">
        <f ca="1">INDIRECT(ADDRESS(4+MOD(10-D144+2*$E$2+1,2*$E$2+1),3))</f>
        <v>Player 1</v>
      </c>
      <c r="E148" s="7"/>
      <c r="F148" s="10"/>
    </row>
    <row r="149" spans="1:6" s="2" customFormat="1" ht="24.75" customHeight="1">
      <c r="A149" s="7">
        <v>3</v>
      </c>
      <c r="B149" s="7"/>
      <c r="C149" s="9" t="str">
        <f ca="1">INDIRECT(ADDRESS(4+MOD(3-D144+2*$E$2+1,2*$E$2+1),3))</f>
        <v>Player 5</v>
      </c>
      <c r="D149" s="7" t="str">
        <f ca="1">INDIRECT(ADDRESS(4+MOD(9-D144+2*$E$2+1,2*$E$2+1),3))</f>
        <v>Player 11 or Rest</v>
      </c>
      <c r="E149" s="7"/>
      <c r="F149" s="10"/>
    </row>
    <row r="150" spans="1:6" s="2" customFormat="1" ht="24.75" customHeight="1">
      <c r="A150" s="7">
        <v>4</v>
      </c>
      <c r="B150" s="7"/>
      <c r="C150" s="9" t="str">
        <f ca="1">INDIRECT(ADDRESS(4+MOD(4-D144+2*$E$2+1,2*$E$2+1),3))</f>
        <v>Player 6</v>
      </c>
      <c r="D150" s="7" t="str">
        <f ca="1">INDIRECT(ADDRESS(4+MOD(8-D144+2*$E$2+1,2*$E$2+1),3))</f>
        <v>Player 10</v>
      </c>
      <c r="E150" s="7"/>
      <c r="F150" s="10"/>
    </row>
    <row r="151" spans="1:6" s="2" customFormat="1" ht="24.75" customHeight="1">
      <c r="A151" s="7">
        <v>5</v>
      </c>
      <c r="B151" s="7"/>
      <c r="C151" s="9" t="str">
        <f ca="1">INDIRECT(ADDRESS(4+MOD(5-D144+2*$E$2+1,2*$E$2+1),3))</f>
        <v>Player 7</v>
      </c>
      <c r="D151" s="7" t="str">
        <f ca="1">INDIRECT(ADDRESS(4+MOD(7-D144+2*$E$2+1,2*$E$2+1),3))</f>
        <v>Player 9</v>
      </c>
      <c r="E151" s="7"/>
      <c r="F151" s="10"/>
    </row>
    <row r="152" spans="1:6" s="2" customFormat="1" ht="24.75" customHeight="1">
      <c r="A152" s="11"/>
      <c r="B152" s="11"/>
      <c r="C152" s="12" t="str">
        <f ca="1">INDIRECT(ADDRESS(4+MOD(6-D144+2*$E$2+1,2*$E$2+1),3))</f>
        <v>Player 8</v>
      </c>
      <c r="D152" s="11" t="s">
        <v>6</v>
      </c>
      <c r="E152" s="11"/>
      <c r="F152" s="13"/>
    </row>
    <row r="153" s="2" customFormat="1" ht="24.75" customHeight="1">
      <c r="F153" s="3"/>
    </row>
    <row r="154" s="2" customFormat="1" ht="24.75" customHeight="1">
      <c r="F154" s="3"/>
    </row>
    <row r="155" s="2" customFormat="1" ht="24.75" customHeight="1">
      <c r="F155" s="3"/>
    </row>
    <row r="156" s="2" customFormat="1" ht="24.75" customHeight="1">
      <c r="F156" s="3"/>
    </row>
    <row r="157" spans="1:6" s="2" customFormat="1" ht="24.75" customHeight="1">
      <c r="A157" s="2" t="s">
        <v>9</v>
      </c>
      <c r="F157" s="3"/>
    </row>
    <row r="158" spans="3:6" s="2" customFormat="1" ht="24.75" customHeight="1">
      <c r="C158" s="5" t="s">
        <v>27</v>
      </c>
      <c r="D158" s="4">
        <v>11</v>
      </c>
      <c r="F158" s="3"/>
    </row>
    <row r="159" s="2" customFormat="1" ht="24.75" customHeight="1">
      <c r="F159" s="3"/>
    </row>
    <row r="160" spans="1:6" s="2" customFormat="1" ht="24.75" customHeight="1">
      <c r="A160" s="7" t="s">
        <v>5</v>
      </c>
      <c r="B160" s="8" t="s">
        <v>3</v>
      </c>
      <c r="C160" s="9" t="s">
        <v>11</v>
      </c>
      <c r="D160" s="7" t="s">
        <v>10</v>
      </c>
      <c r="E160" s="8" t="s">
        <v>3</v>
      </c>
      <c r="F160" s="10" t="s">
        <v>4</v>
      </c>
    </row>
    <row r="161" spans="1:6" s="2" customFormat="1" ht="24.75" customHeight="1">
      <c r="A161" s="7">
        <v>1</v>
      </c>
      <c r="B161" s="7"/>
      <c r="C161" s="9" t="str">
        <f ca="1">INDIRECT(ADDRESS(4+MOD(1-D158+2*$E$2+1,2*$E$2+1),3))</f>
        <v>Player 2</v>
      </c>
      <c r="D161" s="7" t="str">
        <f ca="1">INDIRECT(ADDRESS(4+MOD(11-D158+2*$E$2+1,2*$E$2+1),3))</f>
        <v>Player 1</v>
      </c>
      <c r="E161" s="7"/>
      <c r="F161" s="10"/>
    </row>
    <row r="162" spans="1:6" s="2" customFormat="1" ht="24.75" customHeight="1">
      <c r="A162" s="7">
        <v>2</v>
      </c>
      <c r="B162" s="7"/>
      <c r="C162" s="9" t="str">
        <f ca="1">INDIRECT(ADDRESS(4+MOD(2-D158+2*$E$2+1,2*$E$2+1),3))</f>
        <v>Player 3</v>
      </c>
      <c r="D162" s="7" t="str">
        <f ca="1">INDIRECT(ADDRESS(4+MOD(10-D158+2*$E$2+1,2*$E$2+1),3))</f>
        <v>Player 11 or Rest</v>
      </c>
      <c r="E162" s="7"/>
      <c r="F162" s="10"/>
    </row>
    <row r="163" spans="1:6" s="2" customFormat="1" ht="24.75" customHeight="1">
      <c r="A163" s="7">
        <v>3</v>
      </c>
      <c r="B163" s="7"/>
      <c r="C163" s="9" t="str">
        <f ca="1">INDIRECT(ADDRESS(4+MOD(3-D158+2*$E$2+1,2*$E$2+1),3))</f>
        <v>Player 4</v>
      </c>
      <c r="D163" s="7" t="str">
        <f ca="1">INDIRECT(ADDRESS(4+MOD(9-D158+2*$E$2+1,2*$E$2+1),3))</f>
        <v>Player 10</v>
      </c>
      <c r="E163" s="7"/>
      <c r="F163" s="10"/>
    </row>
    <row r="164" spans="1:6" s="2" customFormat="1" ht="24.75" customHeight="1">
      <c r="A164" s="7">
        <v>4</v>
      </c>
      <c r="B164" s="7"/>
      <c r="C164" s="9" t="str">
        <f ca="1">INDIRECT(ADDRESS(4+MOD(4-D158+2*$E$2+1,2*$E$2+1),3))</f>
        <v>Player 5</v>
      </c>
      <c r="D164" s="7" t="str">
        <f ca="1">INDIRECT(ADDRESS(4+MOD(8-D158+2*$E$2+1,2*$E$2+1),3))</f>
        <v>Player 9</v>
      </c>
      <c r="E164" s="7"/>
      <c r="F164" s="10"/>
    </row>
    <row r="165" spans="1:6" s="2" customFormat="1" ht="24.75" customHeight="1">
      <c r="A165" s="7">
        <v>5</v>
      </c>
      <c r="B165" s="7"/>
      <c r="C165" s="9" t="str">
        <f ca="1">INDIRECT(ADDRESS(4+MOD(5-D158+2*$E$2+1,2*$E$2+1),3))</f>
        <v>Player 6</v>
      </c>
      <c r="D165" s="7" t="str">
        <f ca="1">INDIRECT(ADDRESS(4+MOD(7-D158+2*$E$2+1,2*$E$2+1),3))</f>
        <v>Player 8</v>
      </c>
      <c r="E165" s="7"/>
      <c r="F165" s="10"/>
    </row>
    <row r="166" spans="1:6" s="2" customFormat="1" ht="24.75" customHeight="1">
      <c r="A166" s="11"/>
      <c r="B166" s="11"/>
      <c r="C166" s="12" t="str">
        <f ca="1">INDIRECT(ADDRESS(4+MOD(6-D158+2*$E$2+1,2*$E$2+1),3))</f>
        <v>Player 7</v>
      </c>
      <c r="D166" s="11" t="s">
        <v>6</v>
      </c>
      <c r="E166" s="11"/>
      <c r="F166" s="13"/>
    </row>
    <row r="167" s="2" customFormat="1" ht="24.75" customHeight="1">
      <c r="F167" s="3"/>
    </row>
    <row r="168" s="2" customFormat="1" ht="24.75" customHeight="1">
      <c r="F168" s="3"/>
    </row>
    <row r="169" s="2" customFormat="1" ht="24.75" customHeight="1">
      <c r="F169" s="3"/>
    </row>
    <row r="170" s="2" customFormat="1" ht="24.75" customHeight="1">
      <c r="F170" s="3"/>
    </row>
    <row r="171" spans="1:4" s="2" customFormat="1" ht="24.75" customHeight="1">
      <c r="A171" s="2" t="s">
        <v>23</v>
      </c>
      <c r="C171" s="5" t="s">
        <v>24</v>
      </c>
      <c r="D171" s="4">
        <v>1</v>
      </c>
    </row>
    <row r="172" spans="3:4" s="2" customFormat="1" ht="24.75" customHeight="1">
      <c r="C172" s="5" t="s">
        <v>25</v>
      </c>
      <c r="D172" s="4" t="str">
        <f ca="1">INDIRECT(ADDRESS(3+D171,3))</f>
        <v>Player 1</v>
      </c>
    </row>
    <row r="173" s="2" customFormat="1" ht="24.75" customHeight="1"/>
    <row r="174" spans="1:7" s="2" customFormat="1" ht="24.75" customHeight="1">
      <c r="A174" s="7" t="s">
        <v>28</v>
      </c>
      <c r="B174" s="14" t="s">
        <v>5</v>
      </c>
      <c r="C174" s="9" t="s">
        <v>11</v>
      </c>
      <c r="D174" s="7" t="s">
        <v>10</v>
      </c>
      <c r="E174" s="8" t="s">
        <v>3</v>
      </c>
      <c r="F174" s="7" t="s">
        <v>4</v>
      </c>
      <c r="G174" s="2" t="s">
        <v>26</v>
      </c>
    </row>
    <row r="175" spans="1:7" s="2" customFormat="1" ht="24.75" customHeight="1">
      <c r="A175" s="7">
        <v>1</v>
      </c>
      <c r="B175" s="9">
        <f>IF(G175=$E$2+1,0,IF(G175&lt;$E$2+1,G175,$E$2+$E$2+2-G175))</f>
        <v>1</v>
      </c>
      <c r="C175" s="9" t="str">
        <f ca="1">IF(G175=$E$2+1,D172,INDIRECT(ADDRESS(4+MOD(IF(G175&lt;$E$2+1,G175,$E$2+$E$2+2-G175)-A175+2*$E$2+1,2*$E$2+1),3)))</f>
        <v>Player 1</v>
      </c>
      <c r="D175" s="7" t="str">
        <f aca="true" ca="1" t="shared" si="0" ref="D175:D185">IF(G175=$E$2+1,$F$3,INDIRECT(ADDRESS(4+MOD(IF(G175&lt;$E$2+1,$E$2+$E$2+2-G175,G175)-A175+2*$E$2+1,2*$E$2+1),3)))</f>
        <v>Player 11 or Rest</v>
      </c>
      <c r="E175" s="8"/>
      <c r="F175" s="7"/>
      <c r="G175" s="2">
        <f>1+MOD(A175+D171-2,2*$E$2+1)</f>
        <v>1</v>
      </c>
    </row>
    <row r="176" spans="1:7" s="2" customFormat="1" ht="24.75" customHeight="1">
      <c r="A176" s="7">
        <v>2</v>
      </c>
      <c r="B176" s="9">
        <f aca="true" t="shared" si="1" ref="B176:B185">IF(G176=$E$2+1,0,IF(G176&lt;$E$2+1,G176,$E$2+$E$2+2-G176))</f>
        <v>2</v>
      </c>
      <c r="C176" s="9" t="str">
        <f ca="1">IF(G176=$E$2+1,D172,INDIRECT(ADDRESS(4+MOD(IF(G176&lt;$E$2+1,G176,$E$2+$E$2+2-G176)-A176+2*$E$2+1,2*$E$2+1),3)))</f>
        <v>Player 1</v>
      </c>
      <c r="D176" s="7" t="str">
        <f ca="1" t="shared" si="0"/>
        <v>Player 9</v>
      </c>
      <c r="E176" s="8"/>
      <c r="F176" s="7"/>
      <c r="G176" s="2">
        <f>1+MOD(A176+D171-2,2*$E$2+1)</f>
        <v>2</v>
      </c>
    </row>
    <row r="177" spans="1:7" s="2" customFormat="1" ht="24.75" customHeight="1">
      <c r="A177" s="7">
        <v>3</v>
      </c>
      <c r="B177" s="9">
        <f t="shared" si="1"/>
        <v>3</v>
      </c>
      <c r="C177" s="9" t="str">
        <f ca="1">IF(G177=$E$2+1,D172,INDIRECT(ADDRESS(4+MOD(IF(G177&lt;$E$2+1,G177,$E$2+$E$2+2-G177)-A177+2*$E$2+1,2*$E$2+1),3)))</f>
        <v>Player 1</v>
      </c>
      <c r="D177" s="7" t="str">
        <f ca="1" t="shared" si="0"/>
        <v>Player 7</v>
      </c>
      <c r="E177" s="7"/>
      <c r="F177" s="7"/>
      <c r="G177" s="2">
        <f>1+MOD(A177+D171-2,2*$E$2+1)</f>
        <v>3</v>
      </c>
    </row>
    <row r="178" spans="1:7" s="2" customFormat="1" ht="24.75" customHeight="1">
      <c r="A178" s="7">
        <v>4</v>
      </c>
      <c r="B178" s="9">
        <f t="shared" si="1"/>
        <v>4</v>
      </c>
      <c r="C178" s="9" t="str">
        <f ca="1">IF(G178=$E$2+1,D172,INDIRECT(ADDRESS(4+MOD(IF(G178&lt;$E$2+1,G178,$E$2+$E$2+2-G178)-A178+2*$E$2+1,2*$E$2+1),3)))</f>
        <v>Player 1</v>
      </c>
      <c r="D178" s="7" t="str">
        <f ca="1" t="shared" si="0"/>
        <v>Player 5</v>
      </c>
      <c r="E178" s="7"/>
      <c r="F178" s="7"/>
      <c r="G178" s="2">
        <f>1+MOD(A178+D171-2,2*$E$2+1)</f>
        <v>4</v>
      </c>
    </row>
    <row r="179" spans="1:7" s="2" customFormat="1" ht="24.75" customHeight="1">
      <c r="A179" s="7">
        <v>5</v>
      </c>
      <c r="B179" s="9">
        <f t="shared" si="1"/>
        <v>5</v>
      </c>
      <c r="C179" s="9" t="str">
        <f ca="1">IF(G179=$E$2+1,D172,INDIRECT(ADDRESS(4+MOD(IF(G179&lt;$E$2+1,G179,$E$2+$E$2+2-G179)-A179+2*$E$2+1,2*$E$2+1),3)))</f>
        <v>Player 1</v>
      </c>
      <c r="D179" s="7" t="str">
        <f ca="1" t="shared" si="0"/>
        <v>Player 3</v>
      </c>
      <c r="E179" s="7"/>
      <c r="F179" s="7"/>
      <c r="G179" s="2">
        <f>1+MOD(A179+D171-2,2*$E$2+1)</f>
        <v>5</v>
      </c>
    </row>
    <row r="180" spans="1:7" s="2" customFormat="1" ht="24.75" customHeight="1">
      <c r="A180" s="7">
        <v>6</v>
      </c>
      <c r="B180" s="9">
        <f t="shared" si="1"/>
        <v>0</v>
      </c>
      <c r="C180" s="9" t="str">
        <f ca="1">IF(G180=$E$2+1,D172,INDIRECT(ADDRESS(4+MOD(IF(G180&lt;$E$2+1,G180,$E$2+$E$2+2-G180)-A180+2*$E$2+1,2*$E$2+1),3)))</f>
        <v>Player 1</v>
      </c>
      <c r="D180" s="7" t="str">
        <f ca="1" t="shared" si="0"/>
        <v>Rest</v>
      </c>
      <c r="E180" s="7"/>
      <c r="F180" s="7"/>
      <c r="G180" s="2">
        <f>1+MOD(A180+D171-2,2*$E$2+1)</f>
        <v>6</v>
      </c>
    </row>
    <row r="181" spans="1:7" s="2" customFormat="1" ht="24.75" customHeight="1">
      <c r="A181" s="7">
        <v>7</v>
      </c>
      <c r="B181" s="9">
        <f t="shared" si="1"/>
        <v>5</v>
      </c>
      <c r="C181" s="9" t="str">
        <f ca="1">IF(G181=$E$2+1,D172,INDIRECT(ADDRESS(4+MOD(IF(G181&lt;$E$2+1,G181,$E$2+$E$2+2-G181)-A181+2*$E$2+1,2*$E$2+1),3)))</f>
        <v>Player 10</v>
      </c>
      <c r="D181" s="7" t="str">
        <f ca="1" t="shared" si="0"/>
        <v>Player 1</v>
      </c>
      <c r="E181" s="7"/>
      <c r="F181" s="7"/>
      <c r="G181" s="2">
        <f>1+MOD(A181+D171-2,2*$E$2+1)</f>
        <v>7</v>
      </c>
    </row>
    <row r="182" spans="1:7" s="2" customFormat="1" ht="24.75" customHeight="1">
      <c r="A182" s="7">
        <v>8</v>
      </c>
      <c r="B182" s="9">
        <f>IF(G182=$E$2+1,0,IF(G182&lt;$E$2+1,G182,$E$2+$E$2+2-G182))</f>
        <v>4</v>
      </c>
      <c r="C182" s="9" t="str">
        <f ca="1">IF(G182=$E$2+1,D172,INDIRECT(ADDRESS(4+MOD(IF(G182&lt;$E$2+1,G182,$E$2+$E$2+2-G182)-A182+2*$E$2+1,2*$E$2+1),3)))</f>
        <v>Player 8</v>
      </c>
      <c r="D182" s="7" t="str">
        <f ca="1" t="shared" si="0"/>
        <v>Player 1</v>
      </c>
      <c r="E182" s="7"/>
      <c r="F182" s="7"/>
      <c r="G182" s="2">
        <f>1+MOD(A182+D171-2,2*$E$2+1)</f>
        <v>8</v>
      </c>
    </row>
    <row r="183" spans="1:7" s="2" customFormat="1" ht="24.75" customHeight="1">
      <c r="A183" s="7">
        <v>9</v>
      </c>
      <c r="B183" s="9">
        <f>IF(G183=$E$2+1,0,IF(G183&lt;$E$2+1,G183,$E$2+$E$2+2-G183))</f>
        <v>3</v>
      </c>
      <c r="C183" s="9" t="str">
        <f ca="1">IF(G183=$E$2+1,D172,INDIRECT(ADDRESS(4+MOD(IF(G183&lt;$E$2+1,G183,$E$2+$E$2+2-G183)-A183+2*$E$2+1,2*$E$2+1),3)))</f>
        <v>Player 6</v>
      </c>
      <c r="D183" s="7" t="str">
        <f ca="1" t="shared" si="0"/>
        <v>Player 1</v>
      </c>
      <c r="E183" s="7"/>
      <c r="F183" s="7"/>
      <c r="G183" s="2">
        <f>1+MOD(A183+D171-2,2*$E$2+1)</f>
        <v>9</v>
      </c>
    </row>
    <row r="184" spans="1:7" s="2" customFormat="1" ht="24.75" customHeight="1">
      <c r="A184" s="7">
        <v>10</v>
      </c>
      <c r="B184" s="9">
        <f t="shared" si="1"/>
        <v>2</v>
      </c>
      <c r="C184" s="9" t="str">
        <f ca="1">IF(G184=$E$2+1,D172,INDIRECT(ADDRESS(4+MOD(IF(G184&lt;$E$2+1,G184,$E$2+$E$2+2-G184)-A184+2*$E$2+1,2*$E$2+1),3)))</f>
        <v>Player 4</v>
      </c>
      <c r="D184" s="7" t="str">
        <f ca="1" t="shared" si="0"/>
        <v>Player 1</v>
      </c>
      <c r="E184" s="7"/>
      <c r="F184" s="7"/>
      <c r="G184" s="2">
        <f>1+MOD(A184+D171-2,2*$E$2+1)</f>
        <v>10</v>
      </c>
    </row>
    <row r="185" spans="1:7" s="2" customFormat="1" ht="24.75" customHeight="1">
      <c r="A185" s="7">
        <v>11</v>
      </c>
      <c r="B185" s="9">
        <f t="shared" si="1"/>
        <v>1</v>
      </c>
      <c r="C185" s="9" t="str">
        <f ca="1">IF(G185=$E$2+1,D172,INDIRECT(ADDRESS(4+MOD(IF(G185&lt;$E$2+1,G185,$E$2+$E$2+2-G185)-A185+2*$E$2+1,2*$E$2+1),3)))</f>
        <v>Player 2</v>
      </c>
      <c r="D185" s="7" t="str">
        <f ca="1" t="shared" si="0"/>
        <v>Player 1</v>
      </c>
      <c r="E185" s="7"/>
      <c r="F185" s="7"/>
      <c r="G185" s="2">
        <f>1+MOD(A185+D171-2,2*$E$2+1)</f>
        <v>11</v>
      </c>
    </row>
    <row r="186" s="2" customFormat="1" ht="24.75" customHeight="1">
      <c r="F186" s="3"/>
    </row>
    <row r="187" s="2" customFormat="1" ht="24.75" customHeight="1">
      <c r="F187" s="3"/>
    </row>
    <row r="188" s="2" customFormat="1" ht="24.75" customHeight="1">
      <c r="F188" s="3"/>
    </row>
    <row r="189" s="2" customFormat="1" ht="24.75" customHeight="1">
      <c r="F189" s="3"/>
    </row>
    <row r="190" spans="1:4" s="2" customFormat="1" ht="24.75" customHeight="1">
      <c r="A190" s="2" t="s">
        <v>23</v>
      </c>
      <c r="C190" s="5" t="s">
        <v>24</v>
      </c>
      <c r="D190" s="4">
        <v>2</v>
      </c>
    </row>
    <row r="191" spans="3:4" s="2" customFormat="1" ht="24.75" customHeight="1">
      <c r="C191" s="5" t="s">
        <v>25</v>
      </c>
      <c r="D191" s="4" t="str">
        <f ca="1">INDIRECT(ADDRESS(3+D190,3))</f>
        <v>Player 2</v>
      </c>
    </row>
    <row r="192" s="2" customFormat="1" ht="24.75" customHeight="1"/>
    <row r="193" spans="1:7" s="2" customFormat="1" ht="24.75" customHeight="1">
      <c r="A193" s="7" t="s">
        <v>28</v>
      </c>
      <c r="B193" s="14" t="s">
        <v>5</v>
      </c>
      <c r="C193" s="9" t="s">
        <v>11</v>
      </c>
      <c r="D193" s="7" t="s">
        <v>10</v>
      </c>
      <c r="E193" s="8" t="s">
        <v>3</v>
      </c>
      <c r="F193" s="7" t="s">
        <v>4</v>
      </c>
      <c r="G193" s="2" t="s">
        <v>26</v>
      </c>
    </row>
    <row r="194" spans="1:7" s="2" customFormat="1" ht="24.75" customHeight="1">
      <c r="A194" s="7">
        <v>1</v>
      </c>
      <c r="B194" s="9">
        <f>IF(G194=$E$2+1,0,IF(G194&lt;$E$2+1,G194,$E$2+$E$2+2-G194))</f>
        <v>2</v>
      </c>
      <c r="C194" s="9" t="str">
        <f ca="1">IF(G194=$E$2+1,D191,INDIRECT(ADDRESS(4+MOD(IF(G194&lt;$E$2+1,G194,$E$2+$E$2+2-G194)-A194+2*$E$2+1,2*$E$2+1),3)))</f>
        <v>Player 2</v>
      </c>
      <c r="D194" s="7" t="str">
        <f aca="true" ca="1" t="shared" si="2" ref="D194:D204">IF(G194=$E$2+1,$F$3,INDIRECT(ADDRESS(4+MOD(IF(G194&lt;$E$2+1,$E$2+$E$2+2-G194,G194)-A194+2*$E$2+1,2*$E$2+1),3)))</f>
        <v>Player 10</v>
      </c>
      <c r="E194" s="8"/>
      <c r="F194" s="7"/>
      <c r="G194" s="2">
        <f>1+MOD(A194+D190-2,2*$E$2+1)</f>
        <v>2</v>
      </c>
    </row>
    <row r="195" spans="1:7" s="2" customFormat="1" ht="24.75" customHeight="1">
      <c r="A195" s="7">
        <v>2</v>
      </c>
      <c r="B195" s="9">
        <f aca="true" t="shared" si="3" ref="B195:B204">IF(G195=$E$2+1,0,IF(G195&lt;$E$2+1,G195,$E$2+$E$2+2-G195))</f>
        <v>3</v>
      </c>
      <c r="C195" s="9" t="str">
        <f ca="1">IF(G195=$E$2+1,D191,INDIRECT(ADDRESS(4+MOD(IF(G195&lt;$E$2+1,G195,$E$2+$E$2+2-G195)-A195+2*$E$2+1,2*$E$2+1),3)))</f>
        <v>Player 2</v>
      </c>
      <c r="D195" s="7" t="str">
        <f ca="1" t="shared" si="2"/>
        <v>Player 8</v>
      </c>
      <c r="E195" s="8"/>
      <c r="F195" s="7"/>
      <c r="G195" s="2">
        <f>1+MOD(A195+D190-2,2*$E$2+1)</f>
        <v>3</v>
      </c>
    </row>
    <row r="196" spans="1:7" s="2" customFormat="1" ht="24.75" customHeight="1">
      <c r="A196" s="7">
        <v>3</v>
      </c>
      <c r="B196" s="9">
        <f t="shared" si="3"/>
        <v>4</v>
      </c>
      <c r="C196" s="9" t="str">
        <f ca="1">IF(G196=$E$2+1,D191,INDIRECT(ADDRESS(4+MOD(IF(G196&lt;$E$2+1,G196,$E$2+$E$2+2-G196)-A196+2*$E$2+1,2*$E$2+1),3)))</f>
        <v>Player 2</v>
      </c>
      <c r="D196" s="7" t="str">
        <f ca="1" t="shared" si="2"/>
        <v>Player 6</v>
      </c>
      <c r="E196" s="7"/>
      <c r="F196" s="7"/>
      <c r="G196" s="2">
        <f>1+MOD(A196+D190-2,2*$E$2+1)</f>
        <v>4</v>
      </c>
    </row>
    <row r="197" spans="1:7" s="2" customFormat="1" ht="24.75" customHeight="1">
      <c r="A197" s="7">
        <v>4</v>
      </c>
      <c r="B197" s="9">
        <f t="shared" si="3"/>
        <v>5</v>
      </c>
      <c r="C197" s="9" t="str">
        <f ca="1">IF(G197=$E$2+1,D191,INDIRECT(ADDRESS(4+MOD(IF(G197&lt;$E$2+1,G197,$E$2+$E$2+2-G197)-A197+2*$E$2+1,2*$E$2+1),3)))</f>
        <v>Player 2</v>
      </c>
      <c r="D197" s="7" t="str">
        <f ca="1" t="shared" si="2"/>
        <v>Player 4</v>
      </c>
      <c r="E197" s="7"/>
      <c r="F197" s="7"/>
      <c r="G197" s="2">
        <f>1+MOD(A197+D190-2,2*$E$2+1)</f>
        <v>5</v>
      </c>
    </row>
    <row r="198" spans="1:7" s="2" customFormat="1" ht="24.75" customHeight="1">
      <c r="A198" s="7">
        <v>5</v>
      </c>
      <c r="B198" s="9">
        <f t="shared" si="3"/>
        <v>0</v>
      </c>
      <c r="C198" s="9" t="str">
        <f ca="1">IF(G198=$E$2+1,D191,INDIRECT(ADDRESS(4+MOD(IF(G198&lt;$E$2+1,G198,$E$2+$E$2+2-G198)-A198+2*$E$2+1,2*$E$2+1),3)))</f>
        <v>Player 2</v>
      </c>
      <c r="D198" s="7" t="str">
        <f ca="1" t="shared" si="2"/>
        <v>Rest</v>
      </c>
      <c r="E198" s="7"/>
      <c r="F198" s="7"/>
      <c r="G198" s="2">
        <f>1+MOD(A198+D190-2,2*$E$2+1)</f>
        <v>6</v>
      </c>
    </row>
    <row r="199" spans="1:7" s="2" customFormat="1" ht="24.75" customHeight="1">
      <c r="A199" s="7">
        <v>6</v>
      </c>
      <c r="B199" s="9">
        <f t="shared" si="3"/>
        <v>5</v>
      </c>
      <c r="C199" s="9" t="str">
        <f ca="1">IF(G199=$E$2+1,D191,INDIRECT(ADDRESS(4+MOD(IF(G199&lt;$E$2+1,G199,$E$2+$E$2+2-G199)-A199+2*$E$2+1,2*$E$2+1),3)))</f>
        <v>Player 11 or Rest</v>
      </c>
      <c r="D199" s="7" t="str">
        <f ca="1" t="shared" si="2"/>
        <v>Player 2</v>
      </c>
      <c r="E199" s="7"/>
      <c r="F199" s="7"/>
      <c r="G199" s="2">
        <f>1+MOD(A199+D190-2,2*$E$2+1)</f>
        <v>7</v>
      </c>
    </row>
    <row r="200" spans="1:7" s="2" customFormat="1" ht="24.75" customHeight="1">
      <c r="A200" s="7">
        <v>7</v>
      </c>
      <c r="B200" s="9">
        <f t="shared" si="3"/>
        <v>4</v>
      </c>
      <c r="C200" s="9" t="str">
        <f ca="1">IF(G200=$E$2+1,D191,INDIRECT(ADDRESS(4+MOD(IF(G200&lt;$E$2+1,G200,$E$2+$E$2+2-G200)-A200+2*$E$2+1,2*$E$2+1),3)))</f>
        <v>Player 9</v>
      </c>
      <c r="D200" s="7" t="str">
        <f ca="1" t="shared" si="2"/>
        <v>Player 2</v>
      </c>
      <c r="E200" s="7"/>
      <c r="F200" s="7"/>
      <c r="G200" s="2">
        <f>1+MOD(A200+D190-2,2*$E$2+1)</f>
        <v>8</v>
      </c>
    </row>
    <row r="201" spans="1:7" s="2" customFormat="1" ht="24.75" customHeight="1">
      <c r="A201" s="7">
        <v>8</v>
      </c>
      <c r="B201" s="9">
        <f t="shared" si="3"/>
        <v>3</v>
      </c>
      <c r="C201" s="9" t="str">
        <f ca="1">IF(G201=$E$2+1,D191,INDIRECT(ADDRESS(4+MOD(IF(G201&lt;$E$2+1,G201,$E$2+$E$2+2-G201)-A201+2*$E$2+1,2*$E$2+1),3)))</f>
        <v>Player 7</v>
      </c>
      <c r="D201" s="7" t="str">
        <f ca="1" t="shared" si="2"/>
        <v>Player 2</v>
      </c>
      <c r="E201" s="7"/>
      <c r="F201" s="7"/>
      <c r="G201" s="2">
        <f>1+MOD(A201+D190-2,2*$E$2+1)</f>
        <v>9</v>
      </c>
    </row>
    <row r="202" spans="1:7" s="2" customFormat="1" ht="24.75" customHeight="1">
      <c r="A202" s="7">
        <v>9</v>
      </c>
      <c r="B202" s="9">
        <f t="shared" si="3"/>
        <v>2</v>
      </c>
      <c r="C202" s="9" t="str">
        <f ca="1">IF(G202=$E$2+1,D191,INDIRECT(ADDRESS(4+MOD(IF(G202&lt;$E$2+1,G202,$E$2+$E$2+2-G202)-A202+2*$E$2+1,2*$E$2+1),3)))</f>
        <v>Player 5</v>
      </c>
      <c r="D202" s="7" t="str">
        <f ca="1" t="shared" si="2"/>
        <v>Player 2</v>
      </c>
      <c r="E202" s="7"/>
      <c r="F202" s="7"/>
      <c r="G202" s="2">
        <f>1+MOD(A202+D190-2,2*$E$2+1)</f>
        <v>10</v>
      </c>
    </row>
    <row r="203" spans="1:7" s="2" customFormat="1" ht="24.75" customHeight="1">
      <c r="A203" s="7">
        <v>10</v>
      </c>
      <c r="B203" s="9">
        <f t="shared" si="3"/>
        <v>1</v>
      </c>
      <c r="C203" s="9" t="str">
        <f ca="1">IF(G203=$E$2+1,D191,INDIRECT(ADDRESS(4+MOD(IF(G203&lt;$E$2+1,G203,$E$2+$E$2+2-G203)-A203+2*$E$2+1,2*$E$2+1),3)))</f>
        <v>Player 3</v>
      </c>
      <c r="D203" s="7" t="str">
        <f ca="1" t="shared" si="2"/>
        <v>Player 2</v>
      </c>
      <c r="E203" s="7"/>
      <c r="F203" s="7"/>
      <c r="G203" s="2">
        <f>1+MOD(A203+D190-2,2*$E$2+1)</f>
        <v>11</v>
      </c>
    </row>
    <row r="204" spans="1:7" s="2" customFormat="1" ht="24.75" customHeight="1">
      <c r="A204" s="7">
        <v>11</v>
      </c>
      <c r="B204" s="9">
        <f t="shared" si="3"/>
        <v>1</v>
      </c>
      <c r="C204" s="9" t="str">
        <f ca="1">IF(G204=$E$2+1,D191,INDIRECT(ADDRESS(4+MOD(IF(G204&lt;$E$2+1,G204,$E$2+$E$2+2-G204)-A204+2*$E$2+1,2*$E$2+1),3)))</f>
        <v>Player 2</v>
      </c>
      <c r="D204" s="7" t="str">
        <f ca="1" t="shared" si="2"/>
        <v>Player 1</v>
      </c>
      <c r="E204" s="7"/>
      <c r="F204" s="7"/>
      <c r="G204" s="2">
        <f>1+MOD(A204+D190-2,2*$E$2+1)</f>
        <v>1</v>
      </c>
    </row>
    <row r="205" s="2" customFormat="1" ht="24.75" customHeight="1">
      <c r="F205" s="3"/>
    </row>
    <row r="206" s="2" customFormat="1" ht="24.75" customHeight="1">
      <c r="F206" s="3"/>
    </row>
    <row r="207" s="2" customFormat="1" ht="24.75" customHeight="1">
      <c r="F207" s="3"/>
    </row>
    <row r="208" s="2" customFormat="1" ht="24.75" customHeight="1">
      <c r="F208" s="3"/>
    </row>
    <row r="209" spans="1:4" s="2" customFormat="1" ht="24.75" customHeight="1">
      <c r="A209" s="2" t="s">
        <v>23</v>
      </c>
      <c r="C209" s="5" t="s">
        <v>24</v>
      </c>
      <c r="D209" s="4">
        <v>3</v>
      </c>
    </row>
    <row r="210" spans="3:4" s="2" customFormat="1" ht="24.75" customHeight="1">
      <c r="C210" s="5" t="s">
        <v>25</v>
      </c>
      <c r="D210" s="4" t="str">
        <f ca="1">INDIRECT(ADDRESS(3+D209,3))</f>
        <v>Player 3</v>
      </c>
    </row>
    <row r="211" s="2" customFormat="1" ht="24.75" customHeight="1"/>
    <row r="212" spans="1:7" s="2" customFormat="1" ht="24.75" customHeight="1">
      <c r="A212" s="7" t="s">
        <v>28</v>
      </c>
      <c r="B212" s="14" t="s">
        <v>5</v>
      </c>
      <c r="C212" s="9" t="s">
        <v>11</v>
      </c>
      <c r="D212" s="7" t="s">
        <v>10</v>
      </c>
      <c r="E212" s="8" t="s">
        <v>3</v>
      </c>
      <c r="F212" s="7" t="s">
        <v>4</v>
      </c>
      <c r="G212" s="2" t="s">
        <v>26</v>
      </c>
    </row>
    <row r="213" spans="1:7" s="2" customFormat="1" ht="24.75" customHeight="1">
      <c r="A213" s="7">
        <v>1</v>
      </c>
      <c r="B213" s="9">
        <f>IF(G213=$E$2+1,0,IF(G213&lt;$E$2+1,G213,$E$2+$E$2+2-G213))</f>
        <v>3</v>
      </c>
      <c r="C213" s="9" t="str">
        <f ca="1">IF(G213=$E$2+1,D210,INDIRECT(ADDRESS(4+MOD(IF(G213&lt;$E$2+1,G213,$E$2+$E$2+2-G213)-A213+2*$E$2+1,2*$E$2+1),3)))</f>
        <v>Player 3</v>
      </c>
      <c r="D213" s="7" t="str">
        <f aca="true" ca="1" t="shared" si="4" ref="D213:D223">IF(G213=$E$2+1,$F$3,INDIRECT(ADDRESS(4+MOD(IF(G213&lt;$E$2+1,$E$2+$E$2+2-G213,G213)-A213+2*$E$2+1,2*$E$2+1),3)))</f>
        <v>Player 9</v>
      </c>
      <c r="E213" s="8"/>
      <c r="F213" s="7"/>
      <c r="G213" s="2">
        <f>1+MOD(A213+D209-2,2*$E$2+1)</f>
        <v>3</v>
      </c>
    </row>
    <row r="214" spans="1:7" s="2" customFormat="1" ht="24.75" customHeight="1">
      <c r="A214" s="7">
        <v>2</v>
      </c>
      <c r="B214" s="9">
        <f aca="true" t="shared" si="5" ref="B214:B223">IF(G214=$E$2+1,0,IF(G214&lt;$E$2+1,G214,$E$2+$E$2+2-G214))</f>
        <v>4</v>
      </c>
      <c r="C214" s="9" t="str">
        <f ca="1">IF(G214=$E$2+1,D210,INDIRECT(ADDRESS(4+MOD(IF(G214&lt;$E$2+1,G214,$E$2+$E$2+2-G214)-A214+2*$E$2+1,2*$E$2+1),3)))</f>
        <v>Player 3</v>
      </c>
      <c r="D214" s="7" t="str">
        <f ca="1" t="shared" si="4"/>
        <v>Player 7</v>
      </c>
      <c r="E214" s="8"/>
      <c r="F214" s="7"/>
      <c r="G214" s="2">
        <f>1+MOD(A214+D209-2,2*$E$2+1)</f>
        <v>4</v>
      </c>
    </row>
    <row r="215" spans="1:7" s="2" customFormat="1" ht="24.75" customHeight="1">
      <c r="A215" s="7">
        <v>3</v>
      </c>
      <c r="B215" s="9">
        <f t="shared" si="5"/>
        <v>5</v>
      </c>
      <c r="C215" s="9" t="str">
        <f ca="1">IF(G215=$E$2+1,D210,INDIRECT(ADDRESS(4+MOD(IF(G215&lt;$E$2+1,G215,$E$2+$E$2+2-G215)-A215+2*$E$2+1,2*$E$2+1),3)))</f>
        <v>Player 3</v>
      </c>
      <c r="D215" s="7" t="str">
        <f ca="1" t="shared" si="4"/>
        <v>Player 5</v>
      </c>
      <c r="E215" s="7"/>
      <c r="F215" s="7"/>
      <c r="G215" s="2">
        <f>1+MOD(A215+D209-2,2*$E$2+1)</f>
        <v>5</v>
      </c>
    </row>
    <row r="216" spans="1:7" s="2" customFormat="1" ht="24.75" customHeight="1">
      <c r="A216" s="7">
        <v>4</v>
      </c>
      <c r="B216" s="9">
        <f t="shared" si="5"/>
        <v>0</v>
      </c>
      <c r="C216" s="9" t="str">
        <f ca="1">IF(G216=$E$2+1,D210,INDIRECT(ADDRESS(4+MOD(IF(G216&lt;$E$2+1,G216,$E$2+$E$2+2-G216)-A216+2*$E$2+1,2*$E$2+1),3)))</f>
        <v>Player 3</v>
      </c>
      <c r="D216" s="7" t="str">
        <f ca="1" t="shared" si="4"/>
        <v>Rest</v>
      </c>
      <c r="E216" s="7"/>
      <c r="F216" s="7"/>
      <c r="G216" s="2">
        <f>1+MOD(A216+D209-2,2*$E$2+1)</f>
        <v>6</v>
      </c>
    </row>
    <row r="217" spans="1:7" s="2" customFormat="1" ht="24.75" customHeight="1">
      <c r="A217" s="7">
        <v>5</v>
      </c>
      <c r="B217" s="9">
        <f t="shared" si="5"/>
        <v>5</v>
      </c>
      <c r="C217" s="9" t="str">
        <f ca="1">IF(G217=$E$2+1,D210,INDIRECT(ADDRESS(4+MOD(IF(G217&lt;$E$2+1,G217,$E$2+$E$2+2-G217)-A217+2*$E$2+1,2*$E$2+1),3)))</f>
        <v>Player 1</v>
      </c>
      <c r="D217" s="7" t="str">
        <f ca="1" t="shared" si="4"/>
        <v>Player 3</v>
      </c>
      <c r="E217" s="7"/>
      <c r="F217" s="7"/>
      <c r="G217" s="2">
        <f>1+MOD(A217+D209-2,2*$E$2+1)</f>
        <v>7</v>
      </c>
    </row>
    <row r="218" spans="1:7" s="2" customFormat="1" ht="24.75" customHeight="1">
      <c r="A218" s="7">
        <v>6</v>
      </c>
      <c r="B218" s="9">
        <f t="shared" si="5"/>
        <v>4</v>
      </c>
      <c r="C218" s="9" t="str">
        <f ca="1">IF(G218=$E$2+1,D210,INDIRECT(ADDRESS(4+MOD(IF(G218&lt;$E$2+1,G218,$E$2+$E$2+2-G218)-A218+2*$E$2+1,2*$E$2+1),3)))</f>
        <v>Player 10</v>
      </c>
      <c r="D218" s="7" t="str">
        <f ca="1" t="shared" si="4"/>
        <v>Player 3</v>
      </c>
      <c r="E218" s="7"/>
      <c r="F218" s="7"/>
      <c r="G218" s="2">
        <f>1+MOD(A218+D209-2,2*$E$2+1)</f>
        <v>8</v>
      </c>
    </row>
    <row r="219" spans="1:7" s="2" customFormat="1" ht="24.75" customHeight="1">
      <c r="A219" s="7">
        <v>7</v>
      </c>
      <c r="B219" s="9">
        <f t="shared" si="5"/>
        <v>3</v>
      </c>
      <c r="C219" s="9" t="str">
        <f ca="1">IF(G219=$E$2+1,D210,INDIRECT(ADDRESS(4+MOD(IF(G219&lt;$E$2+1,G219,$E$2+$E$2+2-G219)-A219+2*$E$2+1,2*$E$2+1),3)))</f>
        <v>Player 8</v>
      </c>
      <c r="D219" s="7" t="str">
        <f ca="1" t="shared" si="4"/>
        <v>Player 3</v>
      </c>
      <c r="E219" s="7"/>
      <c r="F219" s="7"/>
      <c r="G219" s="2">
        <f>1+MOD(A219+D209-2,2*$E$2+1)</f>
        <v>9</v>
      </c>
    </row>
    <row r="220" spans="1:7" s="2" customFormat="1" ht="24.75" customHeight="1">
      <c r="A220" s="7">
        <v>8</v>
      </c>
      <c r="B220" s="9">
        <f t="shared" si="5"/>
        <v>2</v>
      </c>
      <c r="C220" s="9" t="str">
        <f ca="1">IF(G220=$E$2+1,D210,INDIRECT(ADDRESS(4+MOD(IF(G220&lt;$E$2+1,G220,$E$2+$E$2+2-G220)-A220+2*$E$2+1,2*$E$2+1),3)))</f>
        <v>Player 6</v>
      </c>
      <c r="D220" s="7" t="str">
        <f ca="1" t="shared" si="4"/>
        <v>Player 3</v>
      </c>
      <c r="E220" s="7"/>
      <c r="F220" s="7"/>
      <c r="G220" s="2">
        <f>1+MOD(A220+D209-2,2*$E$2+1)</f>
        <v>10</v>
      </c>
    </row>
    <row r="221" spans="1:7" s="2" customFormat="1" ht="24.75" customHeight="1">
      <c r="A221" s="7">
        <v>9</v>
      </c>
      <c r="B221" s="9">
        <f t="shared" si="5"/>
        <v>1</v>
      </c>
      <c r="C221" s="9" t="str">
        <f ca="1">IF(G221=$E$2+1,D210,INDIRECT(ADDRESS(4+MOD(IF(G221&lt;$E$2+1,G221,$E$2+$E$2+2-G221)-A221+2*$E$2+1,2*$E$2+1),3)))</f>
        <v>Player 4</v>
      </c>
      <c r="D221" s="7" t="str">
        <f ca="1" t="shared" si="4"/>
        <v>Player 3</v>
      </c>
      <c r="E221" s="7"/>
      <c r="F221" s="7"/>
      <c r="G221" s="2">
        <f>1+MOD(A221+D209-2,2*$E$2+1)</f>
        <v>11</v>
      </c>
    </row>
    <row r="222" spans="1:7" s="2" customFormat="1" ht="24.75" customHeight="1">
      <c r="A222" s="7">
        <v>10</v>
      </c>
      <c r="B222" s="9">
        <f t="shared" si="5"/>
        <v>1</v>
      </c>
      <c r="C222" s="9" t="str">
        <f ca="1">IF(G222=$E$2+1,D210,INDIRECT(ADDRESS(4+MOD(IF(G222&lt;$E$2+1,G222,$E$2+$E$2+2-G222)-A222+2*$E$2+1,2*$E$2+1),3)))</f>
        <v>Player 3</v>
      </c>
      <c r="D222" s="7" t="str">
        <f ca="1" t="shared" si="4"/>
        <v>Player 2</v>
      </c>
      <c r="E222" s="7"/>
      <c r="F222" s="7"/>
      <c r="G222" s="2">
        <f>1+MOD(A222+D209-2,2*$E$2+1)</f>
        <v>1</v>
      </c>
    </row>
    <row r="223" spans="1:7" s="2" customFormat="1" ht="24.75" customHeight="1">
      <c r="A223" s="7">
        <v>11</v>
      </c>
      <c r="B223" s="9">
        <f t="shared" si="5"/>
        <v>2</v>
      </c>
      <c r="C223" s="9" t="str">
        <f ca="1">IF(G223=$E$2+1,D210,INDIRECT(ADDRESS(4+MOD(IF(G223&lt;$E$2+1,G223,$E$2+$E$2+2-G223)-A223+2*$E$2+1,2*$E$2+1),3)))</f>
        <v>Player 3</v>
      </c>
      <c r="D223" s="7" t="str">
        <f ca="1" t="shared" si="4"/>
        <v>Player 11 or Rest</v>
      </c>
      <c r="E223" s="7"/>
      <c r="F223" s="7"/>
      <c r="G223" s="2">
        <f>1+MOD(A223+D209-2,2*$E$2+1)</f>
        <v>2</v>
      </c>
    </row>
    <row r="224" s="2" customFormat="1" ht="24.75" customHeight="1">
      <c r="F224" s="3"/>
    </row>
    <row r="225" s="2" customFormat="1" ht="24.75" customHeight="1">
      <c r="F225" s="3"/>
    </row>
    <row r="226" s="2" customFormat="1" ht="24.75" customHeight="1">
      <c r="F226" s="3"/>
    </row>
    <row r="227" s="2" customFormat="1" ht="24.75" customHeight="1">
      <c r="F227" s="3"/>
    </row>
    <row r="228" spans="1:4" s="2" customFormat="1" ht="24.75" customHeight="1">
      <c r="A228" s="2" t="s">
        <v>23</v>
      </c>
      <c r="C228" s="5" t="s">
        <v>24</v>
      </c>
      <c r="D228" s="4">
        <v>4</v>
      </c>
    </row>
    <row r="229" spans="3:4" s="2" customFormat="1" ht="24.75" customHeight="1">
      <c r="C229" s="5" t="s">
        <v>25</v>
      </c>
      <c r="D229" s="4" t="str">
        <f ca="1">INDIRECT(ADDRESS(3+D228,3))</f>
        <v>Player 4</v>
      </c>
    </row>
    <row r="230" s="2" customFormat="1" ht="24.75" customHeight="1"/>
    <row r="231" spans="1:7" s="2" customFormat="1" ht="24.75" customHeight="1">
      <c r="A231" s="7" t="s">
        <v>28</v>
      </c>
      <c r="B231" s="14" t="s">
        <v>5</v>
      </c>
      <c r="C231" s="9" t="s">
        <v>11</v>
      </c>
      <c r="D231" s="7" t="s">
        <v>10</v>
      </c>
      <c r="E231" s="8" t="s">
        <v>3</v>
      </c>
      <c r="F231" s="7" t="s">
        <v>4</v>
      </c>
      <c r="G231" s="2" t="s">
        <v>26</v>
      </c>
    </row>
    <row r="232" spans="1:7" s="2" customFormat="1" ht="24.75" customHeight="1">
      <c r="A232" s="7">
        <v>1</v>
      </c>
      <c r="B232" s="9">
        <f>IF(G232=$E$2+1,0,IF(G232&lt;$E$2+1,G232,$E$2+$E$2+2-G232))</f>
        <v>4</v>
      </c>
      <c r="C232" s="9" t="str">
        <f ca="1">IF(G232=$E$2+1,D229,INDIRECT(ADDRESS(4+MOD(IF(G232&lt;$E$2+1,G232,$E$2+$E$2+2-G232)-A232+2*$E$2+1,2*$E$2+1),3)))</f>
        <v>Player 4</v>
      </c>
      <c r="D232" s="7" t="str">
        <f aca="true" ca="1" t="shared" si="6" ref="D232:D242">IF(G232=$E$2+1,$F$3,INDIRECT(ADDRESS(4+MOD(IF(G232&lt;$E$2+1,$E$2+$E$2+2-G232,G232)-A232+2*$E$2+1,2*$E$2+1),3)))</f>
        <v>Player 8</v>
      </c>
      <c r="E232" s="8"/>
      <c r="F232" s="7"/>
      <c r="G232" s="2">
        <f>1+MOD(A232+D228-2,2*$E$2+1)</f>
        <v>4</v>
      </c>
    </row>
    <row r="233" spans="1:7" s="2" customFormat="1" ht="24.75" customHeight="1">
      <c r="A233" s="7">
        <v>2</v>
      </c>
      <c r="B233" s="9">
        <f aca="true" t="shared" si="7" ref="B233:B242">IF(G233=$E$2+1,0,IF(G233&lt;$E$2+1,G233,$E$2+$E$2+2-G233))</f>
        <v>5</v>
      </c>
      <c r="C233" s="9" t="str">
        <f ca="1">IF(G233=$E$2+1,D229,INDIRECT(ADDRESS(4+MOD(IF(G233&lt;$E$2+1,G233,$E$2+$E$2+2-G233)-A233+2*$E$2+1,2*$E$2+1),3)))</f>
        <v>Player 4</v>
      </c>
      <c r="D233" s="7" t="str">
        <f ca="1" t="shared" si="6"/>
        <v>Player 6</v>
      </c>
      <c r="E233" s="8"/>
      <c r="F233" s="7"/>
      <c r="G233" s="2">
        <f>1+MOD(A233+D228-2,2*$E$2+1)</f>
        <v>5</v>
      </c>
    </row>
    <row r="234" spans="1:7" s="2" customFormat="1" ht="24.75" customHeight="1">
      <c r="A234" s="7">
        <v>3</v>
      </c>
      <c r="B234" s="9">
        <f t="shared" si="7"/>
        <v>0</v>
      </c>
      <c r="C234" s="9" t="str">
        <f ca="1">IF(G234=$E$2+1,D229,INDIRECT(ADDRESS(4+MOD(IF(G234&lt;$E$2+1,G234,$E$2+$E$2+2-G234)-A234+2*$E$2+1,2*$E$2+1),3)))</f>
        <v>Player 4</v>
      </c>
      <c r="D234" s="7" t="str">
        <f ca="1" t="shared" si="6"/>
        <v>Rest</v>
      </c>
      <c r="E234" s="7"/>
      <c r="F234" s="7"/>
      <c r="G234" s="2">
        <f>1+MOD(A234+D228-2,2*$E$2+1)</f>
        <v>6</v>
      </c>
    </row>
    <row r="235" spans="1:7" s="2" customFormat="1" ht="24.75" customHeight="1">
      <c r="A235" s="7">
        <v>4</v>
      </c>
      <c r="B235" s="9">
        <f t="shared" si="7"/>
        <v>5</v>
      </c>
      <c r="C235" s="9" t="str">
        <f ca="1">IF(G235=$E$2+1,D229,INDIRECT(ADDRESS(4+MOD(IF(G235&lt;$E$2+1,G235,$E$2+$E$2+2-G235)-A235+2*$E$2+1,2*$E$2+1),3)))</f>
        <v>Player 2</v>
      </c>
      <c r="D235" s="7" t="str">
        <f ca="1" t="shared" si="6"/>
        <v>Player 4</v>
      </c>
      <c r="E235" s="7"/>
      <c r="F235" s="7"/>
      <c r="G235" s="2">
        <f>1+MOD(A235+D228-2,2*$E$2+1)</f>
        <v>7</v>
      </c>
    </row>
    <row r="236" spans="1:7" s="2" customFormat="1" ht="24.75" customHeight="1">
      <c r="A236" s="7">
        <v>5</v>
      </c>
      <c r="B236" s="9">
        <f t="shared" si="7"/>
        <v>4</v>
      </c>
      <c r="C236" s="9" t="str">
        <f ca="1">IF(G236=$E$2+1,D229,INDIRECT(ADDRESS(4+MOD(IF(G236&lt;$E$2+1,G236,$E$2+$E$2+2-G236)-A236+2*$E$2+1,2*$E$2+1),3)))</f>
        <v>Player 11 or Rest</v>
      </c>
      <c r="D236" s="7" t="str">
        <f ca="1" t="shared" si="6"/>
        <v>Player 4</v>
      </c>
      <c r="E236" s="7"/>
      <c r="F236" s="7"/>
      <c r="G236" s="2">
        <f>1+MOD(A236+D228-2,2*$E$2+1)</f>
        <v>8</v>
      </c>
    </row>
    <row r="237" spans="1:7" s="2" customFormat="1" ht="24.75" customHeight="1">
      <c r="A237" s="7">
        <v>6</v>
      </c>
      <c r="B237" s="9">
        <f t="shared" si="7"/>
        <v>3</v>
      </c>
      <c r="C237" s="9" t="str">
        <f ca="1">IF(G237=$E$2+1,D229,INDIRECT(ADDRESS(4+MOD(IF(G237&lt;$E$2+1,G237,$E$2+$E$2+2-G237)-A237+2*$E$2+1,2*$E$2+1),3)))</f>
        <v>Player 9</v>
      </c>
      <c r="D237" s="7" t="str">
        <f ca="1" t="shared" si="6"/>
        <v>Player 4</v>
      </c>
      <c r="E237" s="7"/>
      <c r="F237" s="7"/>
      <c r="G237" s="2">
        <f>1+MOD(A237+D228-2,2*$E$2+1)</f>
        <v>9</v>
      </c>
    </row>
    <row r="238" spans="1:7" s="2" customFormat="1" ht="24.75" customHeight="1">
      <c r="A238" s="7">
        <v>7</v>
      </c>
      <c r="B238" s="9">
        <f t="shared" si="7"/>
        <v>2</v>
      </c>
      <c r="C238" s="9" t="str">
        <f ca="1">IF(G238=$E$2+1,D229,INDIRECT(ADDRESS(4+MOD(IF(G238&lt;$E$2+1,G238,$E$2+$E$2+2-G238)-A238+2*$E$2+1,2*$E$2+1),3)))</f>
        <v>Player 7</v>
      </c>
      <c r="D238" s="7" t="str">
        <f ca="1" t="shared" si="6"/>
        <v>Player 4</v>
      </c>
      <c r="E238" s="7"/>
      <c r="F238" s="7"/>
      <c r="G238" s="2">
        <f>1+MOD(A238+D228-2,2*$E$2+1)</f>
        <v>10</v>
      </c>
    </row>
    <row r="239" spans="1:7" s="2" customFormat="1" ht="24.75" customHeight="1">
      <c r="A239" s="7">
        <v>8</v>
      </c>
      <c r="B239" s="9">
        <f t="shared" si="7"/>
        <v>1</v>
      </c>
      <c r="C239" s="9" t="str">
        <f ca="1">IF(G239=$E$2+1,D229,INDIRECT(ADDRESS(4+MOD(IF(G239&lt;$E$2+1,G239,$E$2+$E$2+2-G239)-A239+2*$E$2+1,2*$E$2+1),3)))</f>
        <v>Player 5</v>
      </c>
      <c r="D239" s="7" t="str">
        <f ca="1" t="shared" si="6"/>
        <v>Player 4</v>
      </c>
      <c r="E239" s="7"/>
      <c r="F239" s="7"/>
      <c r="G239" s="2">
        <f>1+MOD(A239+D228-2,2*$E$2+1)</f>
        <v>11</v>
      </c>
    </row>
    <row r="240" spans="1:7" s="2" customFormat="1" ht="24.75" customHeight="1">
      <c r="A240" s="7">
        <v>9</v>
      </c>
      <c r="B240" s="9">
        <f t="shared" si="7"/>
        <v>1</v>
      </c>
      <c r="C240" s="9" t="str">
        <f ca="1">IF(G240=$E$2+1,D229,INDIRECT(ADDRESS(4+MOD(IF(G240&lt;$E$2+1,G240,$E$2+$E$2+2-G240)-A240+2*$E$2+1,2*$E$2+1),3)))</f>
        <v>Player 4</v>
      </c>
      <c r="D240" s="7" t="str">
        <f ca="1" t="shared" si="6"/>
        <v>Player 3</v>
      </c>
      <c r="E240" s="7"/>
      <c r="F240" s="7"/>
      <c r="G240" s="2">
        <f>1+MOD(A240+D228-2,2*$E$2+1)</f>
        <v>1</v>
      </c>
    </row>
    <row r="241" spans="1:7" s="2" customFormat="1" ht="24.75" customHeight="1">
      <c r="A241" s="7">
        <v>10</v>
      </c>
      <c r="B241" s="9">
        <f t="shared" si="7"/>
        <v>2</v>
      </c>
      <c r="C241" s="9" t="str">
        <f ca="1">IF(G241=$E$2+1,D229,INDIRECT(ADDRESS(4+MOD(IF(G241&lt;$E$2+1,G241,$E$2+$E$2+2-G241)-A241+2*$E$2+1,2*$E$2+1),3)))</f>
        <v>Player 4</v>
      </c>
      <c r="D241" s="7" t="str">
        <f ca="1" t="shared" si="6"/>
        <v>Player 1</v>
      </c>
      <c r="E241" s="7"/>
      <c r="F241" s="7"/>
      <c r="G241" s="2">
        <f>1+MOD(A241+D228-2,2*$E$2+1)</f>
        <v>2</v>
      </c>
    </row>
    <row r="242" spans="1:7" s="2" customFormat="1" ht="24.75" customHeight="1">
      <c r="A242" s="7">
        <v>11</v>
      </c>
      <c r="B242" s="9">
        <f t="shared" si="7"/>
        <v>3</v>
      </c>
      <c r="C242" s="9" t="str">
        <f ca="1">IF(G242=$E$2+1,D229,INDIRECT(ADDRESS(4+MOD(IF(G242&lt;$E$2+1,G242,$E$2+$E$2+2-G242)-A242+2*$E$2+1,2*$E$2+1),3)))</f>
        <v>Player 4</v>
      </c>
      <c r="D242" s="7" t="str">
        <f ca="1" t="shared" si="6"/>
        <v>Player 10</v>
      </c>
      <c r="E242" s="7"/>
      <c r="F242" s="7"/>
      <c r="G242" s="2">
        <f>1+MOD(A242+D228-2,2*$E$2+1)</f>
        <v>3</v>
      </c>
    </row>
    <row r="243" s="2" customFormat="1" ht="24.75" customHeight="1">
      <c r="F243" s="3"/>
    </row>
    <row r="244" s="2" customFormat="1" ht="24.75" customHeight="1">
      <c r="F244" s="3"/>
    </row>
    <row r="245" s="2" customFormat="1" ht="24.75" customHeight="1">
      <c r="F245" s="3"/>
    </row>
    <row r="246" s="2" customFormat="1" ht="24.75" customHeight="1">
      <c r="F246" s="3"/>
    </row>
    <row r="247" spans="1:4" s="2" customFormat="1" ht="24.75" customHeight="1">
      <c r="A247" s="2" t="s">
        <v>23</v>
      </c>
      <c r="C247" s="5" t="s">
        <v>24</v>
      </c>
      <c r="D247" s="4">
        <v>5</v>
      </c>
    </row>
    <row r="248" spans="3:4" s="2" customFormat="1" ht="24.75" customHeight="1">
      <c r="C248" s="5" t="s">
        <v>25</v>
      </c>
      <c r="D248" s="4" t="str">
        <f ca="1">INDIRECT(ADDRESS(3+D247,3))</f>
        <v>Player 5</v>
      </c>
    </row>
    <row r="249" s="2" customFormat="1" ht="24.75" customHeight="1"/>
    <row r="250" spans="1:7" s="2" customFormat="1" ht="24.75" customHeight="1">
      <c r="A250" s="7" t="s">
        <v>28</v>
      </c>
      <c r="B250" s="14" t="s">
        <v>5</v>
      </c>
      <c r="C250" s="9" t="s">
        <v>11</v>
      </c>
      <c r="D250" s="7" t="s">
        <v>10</v>
      </c>
      <c r="E250" s="8" t="s">
        <v>3</v>
      </c>
      <c r="F250" s="7" t="s">
        <v>4</v>
      </c>
      <c r="G250" s="2" t="s">
        <v>26</v>
      </c>
    </row>
    <row r="251" spans="1:7" s="2" customFormat="1" ht="24.75" customHeight="1">
      <c r="A251" s="7">
        <v>1</v>
      </c>
      <c r="B251" s="9">
        <f>IF(G251=$E$2+1,0,IF(G251&lt;$E$2+1,G251,$E$2+$E$2+2-G251))</f>
        <v>5</v>
      </c>
      <c r="C251" s="9" t="str">
        <f ca="1">IF(G251=$E$2+1,D248,INDIRECT(ADDRESS(4+MOD(IF(G251&lt;$E$2+1,G251,$E$2+$E$2+2-G251)-A251+2*$E$2+1,2*$E$2+1),3)))</f>
        <v>Player 5</v>
      </c>
      <c r="D251" s="7" t="str">
        <f aca="true" ca="1" t="shared" si="8" ref="D251:D261">IF(G251=$E$2+1,$F$3,INDIRECT(ADDRESS(4+MOD(IF(G251&lt;$E$2+1,$E$2+$E$2+2-G251,G251)-A251+2*$E$2+1,2*$E$2+1),3)))</f>
        <v>Player 7</v>
      </c>
      <c r="E251" s="8"/>
      <c r="F251" s="7"/>
      <c r="G251" s="2">
        <f>1+MOD(A251+D247-2,2*$E$2+1)</f>
        <v>5</v>
      </c>
    </row>
    <row r="252" spans="1:7" s="2" customFormat="1" ht="24.75" customHeight="1">
      <c r="A252" s="7">
        <v>2</v>
      </c>
      <c r="B252" s="9">
        <f aca="true" t="shared" si="9" ref="B252:B261">IF(G252=$E$2+1,0,IF(G252&lt;$E$2+1,G252,$E$2+$E$2+2-G252))</f>
        <v>0</v>
      </c>
      <c r="C252" s="9" t="str">
        <f ca="1">IF(G252=$E$2+1,D248,INDIRECT(ADDRESS(4+MOD(IF(G252&lt;$E$2+1,G252,$E$2+$E$2+2-G252)-A252+2*$E$2+1,2*$E$2+1),3)))</f>
        <v>Player 5</v>
      </c>
      <c r="D252" s="7" t="str">
        <f ca="1" t="shared" si="8"/>
        <v>Rest</v>
      </c>
      <c r="E252" s="8"/>
      <c r="F252" s="7"/>
      <c r="G252" s="2">
        <f>1+MOD(A252+D247-2,2*$E$2+1)</f>
        <v>6</v>
      </c>
    </row>
    <row r="253" spans="1:7" s="2" customFormat="1" ht="24.75" customHeight="1">
      <c r="A253" s="7">
        <v>3</v>
      </c>
      <c r="B253" s="9">
        <f t="shared" si="9"/>
        <v>5</v>
      </c>
      <c r="C253" s="9" t="str">
        <f ca="1">IF(G253=$E$2+1,D248,INDIRECT(ADDRESS(4+MOD(IF(G253&lt;$E$2+1,G253,$E$2+$E$2+2-G253)-A253+2*$E$2+1,2*$E$2+1),3)))</f>
        <v>Player 3</v>
      </c>
      <c r="D253" s="7" t="str">
        <f ca="1" t="shared" si="8"/>
        <v>Player 5</v>
      </c>
      <c r="E253" s="7"/>
      <c r="F253" s="7"/>
      <c r="G253" s="2">
        <f>1+MOD(A253+D247-2,2*$E$2+1)</f>
        <v>7</v>
      </c>
    </row>
    <row r="254" spans="1:7" s="2" customFormat="1" ht="24.75" customHeight="1">
      <c r="A254" s="7">
        <v>4</v>
      </c>
      <c r="B254" s="9">
        <f t="shared" si="9"/>
        <v>4</v>
      </c>
      <c r="C254" s="9" t="str">
        <f ca="1">IF(G254=$E$2+1,D248,INDIRECT(ADDRESS(4+MOD(IF(G254&lt;$E$2+1,G254,$E$2+$E$2+2-G254)-A254+2*$E$2+1,2*$E$2+1),3)))</f>
        <v>Player 1</v>
      </c>
      <c r="D254" s="7" t="str">
        <f ca="1" t="shared" si="8"/>
        <v>Player 5</v>
      </c>
      <c r="E254" s="7"/>
      <c r="F254" s="7"/>
      <c r="G254" s="2">
        <f>1+MOD(A254+D247-2,2*$E$2+1)</f>
        <v>8</v>
      </c>
    </row>
    <row r="255" spans="1:7" s="2" customFormat="1" ht="24.75" customHeight="1">
      <c r="A255" s="7">
        <v>5</v>
      </c>
      <c r="B255" s="9">
        <f t="shared" si="9"/>
        <v>3</v>
      </c>
      <c r="C255" s="9" t="str">
        <f ca="1">IF(G255=$E$2+1,D248,INDIRECT(ADDRESS(4+MOD(IF(G255&lt;$E$2+1,G255,$E$2+$E$2+2-G255)-A255+2*$E$2+1,2*$E$2+1),3)))</f>
        <v>Player 10</v>
      </c>
      <c r="D255" s="7" t="str">
        <f ca="1" t="shared" si="8"/>
        <v>Player 5</v>
      </c>
      <c r="E255" s="7"/>
      <c r="F255" s="7"/>
      <c r="G255" s="2">
        <f>1+MOD(A255+D247-2,2*$E$2+1)</f>
        <v>9</v>
      </c>
    </row>
    <row r="256" spans="1:7" s="2" customFormat="1" ht="24.75" customHeight="1">
      <c r="A256" s="7">
        <v>6</v>
      </c>
      <c r="B256" s="9">
        <f t="shared" si="9"/>
        <v>2</v>
      </c>
      <c r="C256" s="9" t="str">
        <f ca="1">IF(G256=$E$2+1,D248,INDIRECT(ADDRESS(4+MOD(IF(G256&lt;$E$2+1,G256,$E$2+$E$2+2-G256)-A256+2*$E$2+1,2*$E$2+1),3)))</f>
        <v>Player 8</v>
      </c>
      <c r="D256" s="7" t="str">
        <f ca="1" t="shared" si="8"/>
        <v>Player 5</v>
      </c>
      <c r="E256" s="7"/>
      <c r="F256" s="7"/>
      <c r="G256" s="2">
        <f>1+MOD(A256+D247-2,2*$E$2+1)</f>
        <v>10</v>
      </c>
    </row>
    <row r="257" spans="1:7" s="2" customFormat="1" ht="24.75" customHeight="1">
      <c r="A257" s="7">
        <v>7</v>
      </c>
      <c r="B257" s="9">
        <f t="shared" si="9"/>
        <v>1</v>
      </c>
      <c r="C257" s="9" t="str">
        <f ca="1">IF(G257=$E$2+1,D248,INDIRECT(ADDRESS(4+MOD(IF(G257&lt;$E$2+1,G257,$E$2+$E$2+2-G257)-A257+2*$E$2+1,2*$E$2+1),3)))</f>
        <v>Player 6</v>
      </c>
      <c r="D257" s="7" t="str">
        <f ca="1" t="shared" si="8"/>
        <v>Player 5</v>
      </c>
      <c r="E257" s="7"/>
      <c r="F257" s="7"/>
      <c r="G257" s="2">
        <f>1+MOD(A257+D247-2,2*$E$2+1)</f>
        <v>11</v>
      </c>
    </row>
    <row r="258" spans="1:7" s="2" customFormat="1" ht="24.75" customHeight="1">
      <c r="A258" s="7">
        <v>8</v>
      </c>
      <c r="B258" s="9">
        <f t="shared" si="9"/>
        <v>1</v>
      </c>
      <c r="C258" s="9" t="str">
        <f ca="1">IF(G258=$E$2+1,D248,INDIRECT(ADDRESS(4+MOD(IF(G258&lt;$E$2+1,G258,$E$2+$E$2+2-G258)-A258+2*$E$2+1,2*$E$2+1),3)))</f>
        <v>Player 5</v>
      </c>
      <c r="D258" s="7" t="str">
        <f ca="1" t="shared" si="8"/>
        <v>Player 4</v>
      </c>
      <c r="E258" s="7"/>
      <c r="F258" s="7"/>
      <c r="G258" s="2">
        <f>1+MOD(A258+D247-2,2*$E$2+1)</f>
        <v>1</v>
      </c>
    </row>
    <row r="259" spans="1:7" s="2" customFormat="1" ht="24.75" customHeight="1">
      <c r="A259" s="7">
        <v>9</v>
      </c>
      <c r="B259" s="9">
        <f t="shared" si="9"/>
        <v>2</v>
      </c>
      <c r="C259" s="9" t="str">
        <f ca="1">IF(G259=$E$2+1,D248,INDIRECT(ADDRESS(4+MOD(IF(G259&lt;$E$2+1,G259,$E$2+$E$2+2-G259)-A259+2*$E$2+1,2*$E$2+1),3)))</f>
        <v>Player 5</v>
      </c>
      <c r="D259" s="7" t="str">
        <f ca="1" t="shared" si="8"/>
        <v>Player 2</v>
      </c>
      <c r="E259" s="7"/>
      <c r="F259" s="7"/>
      <c r="G259" s="2">
        <f>1+MOD(A259+D247-2,2*$E$2+1)</f>
        <v>2</v>
      </c>
    </row>
    <row r="260" spans="1:7" s="2" customFormat="1" ht="24.75" customHeight="1">
      <c r="A260" s="7">
        <v>10</v>
      </c>
      <c r="B260" s="9">
        <f t="shared" si="9"/>
        <v>3</v>
      </c>
      <c r="C260" s="9" t="str">
        <f ca="1">IF(G260=$E$2+1,D248,INDIRECT(ADDRESS(4+MOD(IF(G260&lt;$E$2+1,G260,$E$2+$E$2+2-G260)-A260+2*$E$2+1,2*$E$2+1),3)))</f>
        <v>Player 5</v>
      </c>
      <c r="D260" s="7" t="str">
        <f ca="1" t="shared" si="8"/>
        <v>Player 11 or Rest</v>
      </c>
      <c r="E260" s="7"/>
      <c r="F260" s="7"/>
      <c r="G260" s="2">
        <f>1+MOD(A260+D247-2,2*$E$2+1)</f>
        <v>3</v>
      </c>
    </row>
    <row r="261" spans="1:7" s="2" customFormat="1" ht="24.75" customHeight="1">
      <c r="A261" s="7">
        <v>11</v>
      </c>
      <c r="B261" s="9">
        <f t="shared" si="9"/>
        <v>4</v>
      </c>
      <c r="C261" s="9" t="str">
        <f ca="1">IF(G261=$E$2+1,D248,INDIRECT(ADDRESS(4+MOD(IF(G261&lt;$E$2+1,G261,$E$2+$E$2+2-G261)-A261+2*$E$2+1,2*$E$2+1),3)))</f>
        <v>Player 5</v>
      </c>
      <c r="D261" s="7" t="str">
        <f ca="1" t="shared" si="8"/>
        <v>Player 9</v>
      </c>
      <c r="E261" s="7"/>
      <c r="F261" s="7"/>
      <c r="G261" s="2">
        <f>1+MOD(A261+D247-2,2*$E$2+1)</f>
        <v>4</v>
      </c>
    </row>
    <row r="262" s="2" customFormat="1" ht="24.75" customHeight="1">
      <c r="F262" s="3"/>
    </row>
    <row r="263" s="2" customFormat="1" ht="24.75" customHeight="1">
      <c r="F263" s="3"/>
    </row>
    <row r="264" s="2" customFormat="1" ht="24.75" customHeight="1">
      <c r="F264" s="3"/>
    </row>
    <row r="265" s="2" customFormat="1" ht="24.75" customHeight="1">
      <c r="F265" s="3"/>
    </row>
    <row r="266" spans="1:4" s="2" customFormat="1" ht="24.75" customHeight="1">
      <c r="A266" s="2" t="s">
        <v>23</v>
      </c>
      <c r="C266" s="5" t="s">
        <v>24</v>
      </c>
      <c r="D266" s="4">
        <v>6</v>
      </c>
    </row>
    <row r="267" spans="3:4" s="2" customFormat="1" ht="24.75" customHeight="1">
      <c r="C267" s="5" t="s">
        <v>25</v>
      </c>
      <c r="D267" s="4" t="str">
        <f ca="1">INDIRECT(ADDRESS(3+D266,3))</f>
        <v>Player 6</v>
      </c>
    </row>
    <row r="268" s="2" customFormat="1" ht="24.75" customHeight="1"/>
    <row r="269" spans="1:7" s="2" customFormat="1" ht="24.75" customHeight="1">
      <c r="A269" s="7" t="s">
        <v>28</v>
      </c>
      <c r="B269" s="14" t="s">
        <v>5</v>
      </c>
      <c r="C269" s="9" t="s">
        <v>11</v>
      </c>
      <c r="D269" s="7" t="s">
        <v>10</v>
      </c>
      <c r="E269" s="8" t="s">
        <v>3</v>
      </c>
      <c r="F269" s="7" t="s">
        <v>4</v>
      </c>
      <c r="G269" s="2" t="s">
        <v>26</v>
      </c>
    </row>
    <row r="270" spans="1:7" s="2" customFormat="1" ht="24.75" customHeight="1">
      <c r="A270" s="7">
        <v>1</v>
      </c>
      <c r="B270" s="9">
        <f>IF(G270=$E$2+1,0,IF(G270&lt;$E$2+1,G270,$E$2+$E$2+2-G270))</f>
        <v>0</v>
      </c>
      <c r="C270" s="9" t="str">
        <f ca="1">IF(G270=$E$2+1,D267,INDIRECT(ADDRESS(4+MOD(IF(G270&lt;$E$2+1,G270,$E$2+$E$2+2-G270)-A270+2*$E$2+1,2*$E$2+1),3)))</f>
        <v>Player 6</v>
      </c>
      <c r="D270" s="7" t="str">
        <f aca="true" ca="1" t="shared" si="10" ref="D270:D280">IF(G270=$E$2+1,$F$3,INDIRECT(ADDRESS(4+MOD(IF(G270&lt;$E$2+1,$E$2+$E$2+2-G270,G270)-A270+2*$E$2+1,2*$E$2+1),3)))</f>
        <v>Rest</v>
      </c>
      <c r="E270" s="8"/>
      <c r="F270" s="7"/>
      <c r="G270" s="2">
        <f>1+MOD(A270+D266-2,2*$E$2+1)</f>
        <v>6</v>
      </c>
    </row>
    <row r="271" spans="1:7" s="2" customFormat="1" ht="24.75" customHeight="1">
      <c r="A271" s="7">
        <v>2</v>
      </c>
      <c r="B271" s="9">
        <f aca="true" t="shared" si="11" ref="B271:B280">IF(G271=$E$2+1,0,IF(G271&lt;$E$2+1,G271,$E$2+$E$2+2-G271))</f>
        <v>5</v>
      </c>
      <c r="C271" s="9" t="str">
        <f ca="1">IF(G271=$E$2+1,D267,INDIRECT(ADDRESS(4+MOD(IF(G271&lt;$E$2+1,G271,$E$2+$E$2+2-G271)-A271+2*$E$2+1,2*$E$2+1),3)))</f>
        <v>Player 4</v>
      </c>
      <c r="D271" s="7" t="str">
        <f ca="1" t="shared" si="10"/>
        <v>Player 6</v>
      </c>
      <c r="E271" s="8"/>
      <c r="F271" s="7"/>
      <c r="G271" s="2">
        <f>1+MOD(A271+D266-2,2*$E$2+1)</f>
        <v>7</v>
      </c>
    </row>
    <row r="272" spans="1:7" s="2" customFormat="1" ht="24.75" customHeight="1">
      <c r="A272" s="7">
        <v>3</v>
      </c>
      <c r="B272" s="9">
        <f t="shared" si="11"/>
        <v>4</v>
      </c>
      <c r="C272" s="9" t="str">
        <f ca="1">IF(G272=$E$2+1,D267,INDIRECT(ADDRESS(4+MOD(IF(G272&lt;$E$2+1,G272,$E$2+$E$2+2-G272)-A272+2*$E$2+1,2*$E$2+1),3)))</f>
        <v>Player 2</v>
      </c>
      <c r="D272" s="7" t="str">
        <f ca="1" t="shared" si="10"/>
        <v>Player 6</v>
      </c>
      <c r="E272" s="7"/>
      <c r="F272" s="7"/>
      <c r="G272" s="2">
        <f>1+MOD(A272+D266-2,2*$E$2+1)</f>
        <v>8</v>
      </c>
    </row>
    <row r="273" spans="1:7" s="2" customFormat="1" ht="24.75" customHeight="1">
      <c r="A273" s="7">
        <v>4</v>
      </c>
      <c r="B273" s="9">
        <f t="shared" si="11"/>
        <v>3</v>
      </c>
      <c r="C273" s="9" t="str">
        <f ca="1">IF(G273=$E$2+1,D267,INDIRECT(ADDRESS(4+MOD(IF(G273&lt;$E$2+1,G273,$E$2+$E$2+2-G273)-A273+2*$E$2+1,2*$E$2+1),3)))</f>
        <v>Player 11 or Rest</v>
      </c>
      <c r="D273" s="7" t="str">
        <f ca="1" t="shared" si="10"/>
        <v>Player 6</v>
      </c>
      <c r="E273" s="7"/>
      <c r="F273" s="7"/>
      <c r="G273" s="2">
        <f>1+MOD(A273+D266-2,2*$E$2+1)</f>
        <v>9</v>
      </c>
    </row>
    <row r="274" spans="1:7" s="2" customFormat="1" ht="24.75" customHeight="1">
      <c r="A274" s="7">
        <v>5</v>
      </c>
      <c r="B274" s="9">
        <f t="shared" si="11"/>
        <v>2</v>
      </c>
      <c r="C274" s="9" t="str">
        <f ca="1">IF(G274=$E$2+1,D267,INDIRECT(ADDRESS(4+MOD(IF(G274&lt;$E$2+1,G274,$E$2+$E$2+2-G274)-A274+2*$E$2+1,2*$E$2+1),3)))</f>
        <v>Player 9</v>
      </c>
      <c r="D274" s="7" t="str">
        <f ca="1" t="shared" si="10"/>
        <v>Player 6</v>
      </c>
      <c r="E274" s="7"/>
      <c r="F274" s="7"/>
      <c r="G274" s="2">
        <f>1+MOD(A274+D266-2,2*$E$2+1)</f>
        <v>10</v>
      </c>
    </row>
    <row r="275" spans="1:7" s="2" customFormat="1" ht="24.75" customHeight="1">
      <c r="A275" s="7">
        <v>6</v>
      </c>
      <c r="B275" s="9">
        <f t="shared" si="11"/>
        <v>1</v>
      </c>
      <c r="C275" s="9" t="str">
        <f ca="1">IF(G275=$E$2+1,D267,INDIRECT(ADDRESS(4+MOD(IF(G275&lt;$E$2+1,G275,$E$2+$E$2+2-G275)-A275+2*$E$2+1,2*$E$2+1),3)))</f>
        <v>Player 7</v>
      </c>
      <c r="D275" s="7" t="str">
        <f ca="1" t="shared" si="10"/>
        <v>Player 6</v>
      </c>
      <c r="E275" s="7"/>
      <c r="F275" s="7"/>
      <c r="G275" s="2">
        <f>1+MOD(A275+D266-2,2*$E$2+1)</f>
        <v>11</v>
      </c>
    </row>
    <row r="276" spans="1:7" s="2" customFormat="1" ht="24.75" customHeight="1">
      <c r="A276" s="7">
        <v>7</v>
      </c>
      <c r="B276" s="9">
        <f t="shared" si="11"/>
        <v>1</v>
      </c>
      <c r="C276" s="9" t="str">
        <f ca="1">IF(G276=$E$2+1,D267,INDIRECT(ADDRESS(4+MOD(IF(G276&lt;$E$2+1,G276,$E$2+$E$2+2-G276)-A276+2*$E$2+1,2*$E$2+1),3)))</f>
        <v>Player 6</v>
      </c>
      <c r="D276" s="7" t="str">
        <f ca="1" t="shared" si="10"/>
        <v>Player 5</v>
      </c>
      <c r="E276" s="7"/>
      <c r="F276" s="7"/>
      <c r="G276" s="2">
        <f>1+MOD(A276+D266-2,2*$E$2+1)</f>
        <v>1</v>
      </c>
    </row>
    <row r="277" spans="1:7" s="2" customFormat="1" ht="24.75" customHeight="1">
      <c r="A277" s="7">
        <v>8</v>
      </c>
      <c r="B277" s="9">
        <f t="shared" si="11"/>
        <v>2</v>
      </c>
      <c r="C277" s="9" t="str">
        <f ca="1">IF(G277=$E$2+1,D267,INDIRECT(ADDRESS(4+MOD(IF(G277&lt;$E$2+1,G277,$E$2+$E$2+2-G277)-A277+2*$E$2+1,2*$E$2+1),3)))</f>
        <v>Player 6</v>
      </c>
      <c r="D277" s="7" t="str">
        <f ca="1" t="shared" si="10"/>
        <v>Player 3</v>
      </c>
      <c r="E277" s="7"/>
      <c r="F277" s="7"/>
      <c r="G277" s="2">
        <f>1+MOD(A277+D266-2,2*$E$2+1)</f>
        <v>2</v>
      </c>
    </row>
    <row r="278" spans="1:7" s="2" customFormat="1" ht="24.75" customHeight="1">
      <c r="A278" s="7">
        <v>9</v>
      </c>
      <c r="B278" s="9">
        <f t="shared" si="11"/>
        <v>3</v>
      </c>
      <c r="C278" s="9" t="str">
        <f ca="1">IF(G278=$E$2+1,D267,INDIRECT(ADDRESS(4+MOD(IF(G278&lt;$E$2+1,G278,$E$2+$E$2+2-G278)-A278+2*$E$2+1,2*$E$2+1),3)))</f>
        <v>Player 6</v>
      </c>
      <c r="D278" s="7" t="str">
        <f ca="1" t="shared" si="10"/>
        <v>Player 1</v>
      </c>
      <c r="E278" s="7"/>
      <c r="F278" s="7"/>
      <c r="G278" s="2">
        <f>1+MOD(A278+D266-2,2*$E$2+1)</f>
        <v>3</v>
      </c>
    </row>
    <row r="279" spans="1:7" s="2" customFormat="1" ht="24.75" customHeight="1">
      <c r="A279" s="7">
        <v>10</v>
      </c>
      <c r="B279" s="9">
        <f t="shared" si="11"/>
        <v>4</v>
      </c>
      <c r="C279" s="9" t="str">
        <f ca="1">IF(G279=$E$2+1,D267,INDIRECT(ADDRESS(4+MOD(IF(G279&lt;$E$2+1,G279,$E$2+$E$2+2-G279)-A279+2*$E$2+1,2*$E$2+1),3)))</f>
        <v>Player 6</v>
      </c>
      <c r="D279" s="7" t="str">
        <f ca="1" t="shared" si="10"/>
        <v>Player 10</v>
      </c>
      <c r="E279" s="7"/>
      <c r="F279" s="7"/>
      <c r="G279" s="2">
        <f>1+MOD(A279+D266-2,2*$E$2+1)</f>
        <v>4</v>
      </c>
    </row>
    <row r="280" spans="1:7" s="2" customFormat="1" ht="24.75" customHeight="1">
      <c r="A280" s="7">
        <v>11</v>
      </c>
      <c r="B280" s="9">
        <f t="shared" si="11"/>
        <v>5</v>
      </c>
      <c r="C280" s="9" t="str">
        <f ca="1">IF(G280=$E$2+1,D267,INDIRECT(ADDRESS(4+MOD(IF(G280&lt;$E$2+1,G280,$E$2+$E$2+2-G280)-A280+2*$E$2+1,2*$E$2+1),3)))</f>
        <v>Player 6</v>
      </c>
      <c r="D280" s="7" t="str">
        <f ca="1" t="shared" si="10"/>
        <v>Player 8</v>
      </c>
      <c r="E280" s="7"/>
      <c r="F280" s="7"/>
      <c r="G280" s="2">
        <f>1+MOD(A280+D266-2,2*$E$2+1)</f>
        <v>5</v>
      </c>
    </row>
    <row r="281" s="2" customFormat="1" ht="24.75" customHeight="1">
      <c r="F281" s="3"/>
    </row>
    <row r="282" s="2" customFormat="1" ht="24.75" customHeight="1">
      <c r="F282" s="3"/>
    </row>
    <row r="283" s="2" customFormat="1" ht="24.75" customHeight="1">
      <c r="F283" s="3"/>
    </row>
    <row r="284" s="2" customFormat="1" ht="24.75" customHeight="1">
      <c r="F284" s="3"/>
    </row>
    <row r="285" spans="1:4" s="2" customFormat="1" ht="24.75" customHeight="1">
      <c r="A285" s="2" t="s">
        <v>23</v>
      </c>
      <c r="C285" s="5" t="s">
        <v>24</v>
      </c>
      <c r="D285" s="4">
        <v>7</v>
      </c>
    </row>
    <row r="286" spans="3:4" s="2" customFormat="1" ht="24.75" customHeight="1">
      <c r="C286" s="5" t="s">
        <v>25</v>
      </c>
      <c r="D286" s="4" t="str">
        <f ca="1">INDIRECT(ADDRESS(3+D285,3))</f>
        <v>Player 7</v>
      </c>
    </row>
    <row r="287" s="2" customFormat="1" ht="24.75" customHeight="1"/>
    <row r="288" spans="1:7" s="2" customFormat="1" ht="24.75" customHeight="1">
      <c r="A288" s="7" t="s">
        <v>28</v>
      </c>
      <c r="B288" s="14" t="s">
        <v>5</v>
      </c>
      <c r="C288" s="9" t="s">
        <v>11</v>
      </c>
      <c r="D288" s="7" t="s">
        <v>10</v>
      </c>
      <c r="E288" s="8" t="s">
        <v>3</v>
      </c>
      <c r="F288" s="7" t="s">
        <v>4</v>
      </c>
      <c r="G288" s="2" t="s">
        <v>26</v>
      </c>
    </row>
    <row r="289" spans="1:7" s="2" customFormat="1" ht="24.75" customHeight="1">
      <c r="A289" s="7">
        <v>1</v>
      </c>
      <c r="B289" s="9">
        <f>IF(G289=$E$2+1,0,IF(G289&lt;$E$2+1,G289,$E$2+$E$2+2-G289))</f>
        <v>5</v>
      </c>
      <c r="C289" s="9" t="str">
        <f ca="1">IF(G289=$E$2+1,D286,INDIRECT(ADDRESS(4+MOD(IF(G289&lt;$E$2+1,G289,$E$2+$E$2+2-G289)-A289+2*$E$2+1,2*$E$2+1),3)))</f>
        <v>Player 5</v>
      </c>
      <c r="D289" s="7" t="str">
        <f aca="true" ca="1" t="shared" si="12" ref="D289:D299">IF(G289=$E$2+1,$F$3,INDIRECT(ADDRESS(4+MOD(IF(G289&lt;$E$2+1,$E$2+$E$2+2-G289,G289)-A289+2*$E$2+1,2*$E$2+1),3)))</f>
        <v>Player 7</v>
      </c>
      <c r="E289" s="8"/>
      <c r="F289" s="7"/>
      <c r="G289" s="2">
        <f>1+MOD(A289+D285-2,2*$E$2+1)</f>
        <v>7</v>
      </c>
    </row>
    <row r="290" spans="1:7" s="2" customFormat="1" ht="24.75" customHeight="1">
      <c r="A290" s="7">
        <v>2</v>
      </c>
      <c r="B290" s="9">
        <f aca="true" t="shared" si="13" ref="B290:B299">IF(G290=$E$2+1,0,IF(G290&lt;$E$2+1,G290,$E$2+$E$2+2-G290))</f>
        <v>4</v>
      </c>
      <c r="C290" s="9" t="str">
        <f ca="1">IF(G290=$E$2+1,D286,INDIRECT(ADDRESS(4+MOD(IF(G290&lt;$E$2+1,G290,$E$2+$E$2+2-G290)-A290+2*$E$2+1,2*$E$2+1),3)))</f>
        <v>Player 3</v>
      </c>
      <c r="D290" s="7" t="str">
        <f ca="1" t="shared" si="12"/>
        <v>Player 7</v>
      </c>
      <c r="E290" s="8"/>
      <c r="F290" s="7"/>
      <c r="G290" s="2">
        <f>1+MOD(A290+D285-2,2*$E$2+1)</f>
        <v>8</v>
      </c>
    </row>
    <row r="291" spans="1:7" s="2" customFormat="1" ht="24.75" customHeight="1">
      <c r="A291" s="7">
        <v>3</v>
      </c>
      <c r="B291" s="9">
        <f t="shared" si="13"/>
        <v>3</v>
      </c>
      <c r="C291" s="9" t="str">
        <f ca="1">IF(G291=$E$2+1,D286,INDIRECT(ADDRESS(4+MOD(IF(G291&lt;$E$2+1,G291,$E$2+$E$2+2-G291)-A291+2*$E$2+1,2*$E$2+1),3)))</f>
        <v>Player 1</v>
      </c>
      <c r="D291" s="7" t="str">
        <f ca="1" t="shared" si="12"/>
        <v>Player 7</v>
      </c>
      <c r="E291" s="7"/>
      <c r="F291" s="7"/>
      <c r="G291" s="2">
        <f>1+MOD(A291+D285-2,2*$E$2+1)</f>
        <v>9</v>
      </c>
    </row>
    <row r="292" spans="1:7" s="2" customFormat="1" ht="24.75" customHeight="1">
      <c r="A292" s="7">
        <v>4</v>
      </c>
      <c r="B292" s="9">
        <f t="shared" si="13"/>
        <v>2</v>
      </c>
      <c r="C292" s="9" t="str">
        <f ca="1">IF(G292=$E$2+1,D286,INDIRECT(ADDRESS(4+MOD(IF(G292&lt;$E$2+1,G292,$E$2+$E$2+2-G292)-A292+2*$E$2+1,2*$E$2+1),3)))</f>
        <v>Player 10</v>
      </c>
      <c r="D292" s="7" t="str">
        <f ca="1" t="shared" si="12"/>
        <v>Player 7</v>
      </c>
      <c r="E292" s="7"/>
      <c r="F292" s="7"/>
      <c r="G292" s="2">
        <f>1+MOD(A292+D285-2,2*$E$2+1)</f>
        <v>10</v>
      </c>
    </row>
    <row r="293" spans="1:7" s="2" customFormat="1" ht="24.75" customHeight="1">
      <c r="A293" s="7">
        <v>5</v>
      </c>
      <c r="B293" s="9">
        <f t="shared" si="13"/>
        <v>1</v>
      </c>
      <c r="C293" s="9" t="str">
        <f ca="1">IF(G293=$E$2+1,D286,INDIRECT(ADDRESS(4+MOD(IF(G293&lt;$E$2+1,G293,$E$2+$E$2+2-G293)-A293+2*$E$2+1,2*$E$2+1),3)))</f>
        <v>Player 8</v>
      </c>
      <c r="D293" s="7" t="str">
        <f ca="1" t="shared" si="12"/>
        <v>Player 7</v>
      </c>
      <c r="E293" s="7"/>
      <c r="F293" s="7"/>
      <c r="G293" s="2">
        <f>1+MOD(A293+D285-2,2*$E$2+1)</f>
        <v>11</v>
      </c>
    </row>
    <row r="294" spans="1:7" s="2" customFormat="1" ht="24.75" customHeight="1">
      <c r="A294" s="7">
        <v>6</v>
      </c>
      <c r="B294" s="9">
        <f t="shared" si="13"/>
        <v>1</v>
      </c>
      <c r="C294" s="9" t="str">
        <f ca="1">IF(G294=$E$2+1,D286,INDIRECT(ADDRESS(4+MOD(IF(G294&lt;$E$2+1,G294,$E$2+$E$2+2-G294)-A294+2*$E$2+1,2*$E$2+1),3)))</f>
        <v>Player 7</v>
      </c>
      <c r="D294" s="7" t="str">
        <f ca="1" t="shared" si="12"/>
        <v>Player 6</v>
      </c>
      <c r="E294" s="7"/>
      <c r="F294" s="7"/>
      <c r="G294" s="2">
        <f>1+MOD(A294+D285-2,2*$E$2+1)</f>
        <v>1</v>
      </c>
    </row>
    <row r="295" spans="1:7" s="2" customFormat="1" ht="24.75" customHeight="1">
      <c r="A295" s="7">
        <v>7</v>
      </c>
      <c r="B295" s="9">
        <f t="shared" si="13"/>
        <v>2</v>
      </c>
      <c r="C295" s="9" t="str">
        <f ca="1">IF(G295=$E$2+1,D286,INDIRECT(ADDRESS(4+MOD(IF(G295&lt;$E$2+1,G295,$E$2+$E$2+2-G295)-A295+2*$E$2+1,2*$E$2+1),3)))</f>
        <v>Player 7</v>
      </c>
      <c r="D295" s="7" t="str">
        <f ca="1" t="shared" si="12"/>
        <v>Player 4</v>
      </c>
      <c r="E295" s="7"/>
      <c r="F295" s="7"/>
      <c r="G295" s="2">
        <f>1+MOD(A295+D285-2,2*$E$2+1)</f>
        <v>2</v>
      </c>
    </row>
    <row r="296" spans="1:7" s="2" customFormat="1" ht="24.75" customHeight="1">
      <c r="A296" s="7">
        <v>8</v>
      </c>
      <c r="B296" s="9">
        <f t="shared" si="13"/>
        <v>3</v>
      </c>
      <c r="C296" s="9" t="str">
        <f ca="1">IF(G296=$E$2+1,D286,INDIRECT(ADDRESS(4+MOD(IF(G296&lt;$E$2+1,G296,$E$2+$E$2+2-G296)-A296+2*$E$2+1,2*$E$2+1),3)))</f>
        <v>Player 7</v>
      </c>
      <c r="D296" s="7" t="str">
        <f ca="1" t="shared" si="12"/>
        <v>Player 2</v>
      </c>
      <c r="E296" s="7"/>
      <c r="F296" s="7"/>
      <c r="G296" s="2">
        <f>1+MOD(A296+D285-2,2*$E$2+1)</f>
        <v>3</v>
      </c>
    </row>
    <row r="297" spans="1:7" s="2" customFormat="1" ht="24.75" customHeight="1">
      <c r="A297" s="7">
        <v>9</v>
      </c>
      <c r="B297" s="9">
        <f t="shared" si="13"/>
        <v>4</v>
      </c>
      <c r="C297" s="9" t="str">
        <f ca="1">IF(G297=$E$2+1,D286,INDIRECT(ADDRESS(4+MOD(IF(G297&lt;$E$2+1,G297,$E$2+$E$2+2-G297)-A297+2*$E$2+1,2*$E$2+1),3)))</f>
        <v>Player 7</v>
      </c>
      <c r="D297" s="7" t="str">
        <f ca="1" t="shared" si="12"/>
        <v>Player 11 or Rest</v>
      </c>
      <c r="E297" s="7"/>
      <c r="F297" s="7"/>
      <c r="G297" s="2">
        <f>1+MOD(A297+D285-2,2*$E$2+1)</f>
        <v>4</v>
      </c>
    </row>
    <row r="298" spans="1:7" s="2" customFormat="1" ht="24.75" customHeight="1">
      <c r="A298" s="7">
        <v>10</v>
      </c>
      <c r="B298" s="9">
        <f t="shared" si="13"/>
        <v>5</v>
      </c>
      <c r="C298" s="9" t="str">
        <f ca="1">IF(G298=$E$2+1,D286,INDIRECT(ADDRESS(4+MOD(IF(G298&lt;$E$2+1,G298,$E$2+$E$2+2-G298)-A298+2*$E$2+1,2*$E$2+1),3)))</f>
        <v>Player 7</v>
      </c>
      <c r="D298" s="7" t="str">
        <f ca="1" t="shared" si="12"/>
        <v>Player 9</v>
      </c>
      <c r="E298" s="7"/>
      <c r="F298" s="7"/>
      <c r="G298" s="2">
        <f>1+MOD(A298+D285-2,2*$E$2+1)</f>
        <v>5</v>
      </c>
    </row>
    <row r="299" spans="1:7" s="2" customFormat="1" ht="24.75" customHeight="1">
      <c r="A299" s="7">
        <v>11</v>
      </c>
      <c r="B299" s="9">
        <f t="shared" si="13"/>
        <v>0</v>
      </c>
      <c r="C299" s="9" t="str">
        <f ca="1">IF(G299=$E$2+1,D286,INDIRECT(ADDRESS(4+MOD(IF(G299&lt;$E$2+1,G299,$E$2+$E$2+2-G299)-A299+2*$E$2+1,2*$E$2+1),3)))</f>
        <v>Player 7</v>
      </c>
      <c r="D299" s="7" t="str">
        <f ca="1" t="shared" si="12"/>
        <v>Rest</v>
      </c>
      <c r="E299" s="7"/>
      <c r="F299" s="7"/>
      <c r="G299" s="2">
        <f>1+MOD(A299+D285-2,2*$E$2+1)</f>
        <v>6</v>
      </c>
    </row>
    <row r="300" s="2" customFormat="1" ht="24.75" customHeight="1">
      <c r="F300" s="3"/>
    </row>
    <row r="301" s="2" customFormat="1" ht="24.75" customHeight="1">
      <c r="F301" s="3"/>
    </row>
    <row r="302" s="2" customFormat="1" ht="24.75" customHeight="1">
      <c r="F302" s="3"/>
    </row>
    <row r="303" s="2" customFormat="1" ht="24.75" customHeight="1">
      <c r="F303" s="3"/>
    </row>
    <row r="304" spans="1:4" s="2" customFormat="1" ht="24.75" customHeight="1">
      <c r="A304" s="2" t="s">
        <v>23</v>
      </c>
      <c r="C304" s="5" t="s">
        <v>24</v>
      </c>
      <c r="D304" s="4">
        <v>8</v>
      </c>
    </row>
    <row r="305" spans="3:4" s="2" customFormat="1" ht="24.75" customHeight="1">
      <c r="C305" s="5" t="s">
        <v>25</v>
      </c>
      <c r="D305" s="4" t="str">
        <f ca="1">INDIRECT(ADDRESS(3+D304,3))</f>
        <v>Player 8</v>
      </c>
    </row>
    <row r="306" s="2" customFormat="1" ht="24.75" customHeight="1"/>
    <row r="307" spans="1:7" s="2" customFormat="1" ht="24.75" customHeight="1">
      <c r="A307" s="7" t="s">
        <v>28</v>
      </c>
      <c r="B307" s="14" t="s">
        <v>5</v>
      </c>
      <c r="C307" s="9" t="s">
        <v>11</v>
      </c>
      <c r="D307" s="7" t="s">
        <v>10</v>
      </c>
      <c r="E307" s="8" t="s">
        <v>3</v>
      </c>
      <c r="F307" s="7" t="s">
        <v>4</v>
      </c>
      <c r="G307" s="2" t="s">
        <v>26</v>
      </c>
    </row>
    <row r="308" spans="1:7" s="2" customFormat="1" ht="24.75" customHeight="1">
      <c r="A308" s="7">
        <v>1</v>
      </c>
      <c r="B308" s="9">
        <f>IF(G308=$E$2+1,0,IF(G308&lt;$E$2+1,G308,$E$2+$E$2+2-G308))</f>
        <v>4</v>
      </c>
      <c r="C308" s="9" t="str">
        <f ca="1">IF(G308=$E$2+1,D305,INDIRECT(ADDRESS(4+MOD(IF(G308&lt;$E$2+1,G308,$E$2+$E$2+2-G308)-A308+2*$E$2+1,2*$E$2+1),3)))</f>
        <v>Player 4</v>
      </c>
      <c r="D308" s="7" t="str">
        <f aca="true" ca="1" t="shared" si="14" ref="D308:D318">IF(G308=$E$2+1,$F$3,INDIRECT(ADDRESS(4+MOD(IF(G308&lt;$E$2+1,$E$2+$E$2+2-G308,G308)-A308+2*$E$2+1,2*$E$2+1),3)))</f>
        <v>Player 8</v>
      </c>
      <c r="E308" s="8"/>
      <c r="F308" s="7"/>
      <c r="G308" s="2">
        <f>1+MOD(A308+D304-2,2*$E$2+1)</f>
        <v>8</v>
      </c>
    </row>
    <row r="309" spans="1:7" s="2" customFormat="1" ht="24.75" customHeight="1">
      <c r="A309" s="7">
        <v>2</v>
      </c>
      <c r="B309" s="9">
        <f aca="true" t="shared" si="15" ref="B309:B318">IF(G309=$E$2+1,0,IF(G309&lt;$E$2+1,G309,$E$2+$E$2+2-G309))</f>
        <v>3</v>
      </c>
      <c r="C309" s="9" t="str">
        <f ca="1">IF(G309=$E$2+1,D305,INDIRECT(ADDRESS(4+MOD(IF(G309&lt;$E$2+1,G309,$E$2+$E$2+2-G309)-A309+2*$E$2+1,2*$E$2+1),3)))</f>
        <v>Player 2</v>
      </c>
      <c r="D309" s="7" t="str">
        <f ca="1" t="shared" si="14"/>
        <v>Player 8</v>
      </c>
      <c r="E309" s="8"/>
      <c r="F309" s="7"/>
      <c r="G309" s="2">
        <f>1+MOD(A309+D304-2,2*$E$2+1)</f>
        <v>9</v>
      </c>
    </row>
    <row r="310" spans="1:7" s="2" customFormat="1" ht="24.75" customHeight="1">
      <c r="A310" s="7">
        <v>3</v>
      </c>
      <c r="B310" s="9">
        <f t="shared" si="15"/>
        <v>2</v>
      </c>
      <c r="C310" s="9" t="str">
        <f ca="1">IF(G310=$E$2+1,D305,INDIRECT(ADDRESS(4+MOD(IF(G310&lt;$E$2+1,G310,$E$2+$E$2+2-G310)-A310+2*$E$2+1,2*$E$2+1),3)))</f>
        <v>Player 11 or Rest</v>
      </c>
      <c r="D310" s="7" t="str">
        <f ca="1" t="shared" si="14"/>
        <v>Player 8</v>
      </c>
      <c r="E310" s="7"/>
      <c r="F310" s="7"/>
      <c r="G310" s="2">
        <f>1+MOD(A310+D304-2,2*$E$2+1)</f>
        <v>10</v>
      </c>
    </row>
    <row r="311" spans="1:7" s="2" customFormat="1" ht="24.75" customHeight="1">
      <c r="A311" s="7">
        <v>4</v>
      </c>
      <c r="B311" s="9">
        <f t="shared" si="15"/>
        <v>1</v>
      </c>
      <c r="C311" s="9" t="str">
        <f ca="1">IF(G311=$E$2+1,D305,INDIRECT(ADDRESS(4+MOD(IF(G311&lt;$E$2+1,G311,$E$2+$E$2+2-G311)-A311+2*$E$2+1,2*$E$2+1),3)))</f>
        <v>Player 9</v>
      </c>
      <c r="D311" s="7" t="str">
        <f ca="1" t="shared" si="14"/>
        <v>Player 8</v>
      </c>
      <c r="E311" s="7"/>
      <c r="F311" s="7"/>
      <c r="G311" s="2">
        <f>1+MOD(A311+D304-2,2*$E$2+1)</f>
        <v>11</v>
      </c>
    </row>
    <row r="312" spans="1:7" s="2" customFormat="1" ht="24.75" customHeight="1">
      <c r="A312" s="7">
        <v>5</v>
      </c>
      <c r="B312" s="9">
        <f t="shared" si="15"/>
        <v>1</v>
      </c>
      <c r="C312" s="9" t="str">
        <f ca="1">IF(G312=$E$2+1,D305,INDIRECT(ADDRESS(4+MOD(IF(G312&lt;$E$2+1,G312,$E$2+$E$2+2-G312)-A312+2*$E$2+1,2*$E$2+1),3)))</f>
        <v>Player 8</v>
      </c>
      <c r="D312" s="7" t="str">
        <f ca="1" t="shared" si="14"/>
        <v>Player 7</v>
      </c>
      <c r="E312" s="7"/>
      <c r="F312" s="7"/>
      <c r="G312" s="2">
        <f>1+MOD(A312+D304-2,2*$E$2+1)</f>
        <v>1</v>
      </c>
    </row>
    <row r="313" spans="1:7" s="2" customFormat="1" ht="24.75" customHeight="1">
      <c r="A313" s="7">
        <v>6</v>
      </c>
      <c r="B313" s="9">
        <f t="shared" si="15"/>
        <v>2</v>
      </c>
      <c r="C313" s="9" t="str">
        <f ca="1">IF(G313=$E$2+1,D305,INDIRECT(ADDRESS(4+MOD(IF(G313&lt;$E$2+1,G313,$E$2+$E$2+2-G313)-A313+2*$E$2+1,2*$E$2+1),3)))</f>
        <v>Player 8</v>
      </c>
      <c r="D313" s="7" t="str">
        <f ca="1" t="shared" si="14"/>
        <v>Player 5</v>
      </c>
      <c r="E313" s="7"/>
      <c r="F313" s="7"/>
      <c r="G313" s="2">
        <f>1+MOD(A313+D304-2,2*$E$2+1)</f>
        <v>2</v>
      </c>
    </row>
    <row r="314" spans="1:7" s="2" customFormat="1" ht="24.75" customHeight="1">
      <c r="A314" s="7">
        <v>7</v>
      </c>
      <c r="B314" s="9">
        <f t="shared" si="15"/>
        <v>3</v>
      </c>
      <c r="C314" s="9" t="str">
        <f ca="1">IF(G314=$E$2+1,D305,INDIRECT(ADDRESS(4+MOD(IF(G314&lt;$E$2+1,G314,$E$2+$E$2+2-G314)-A314+2*$E$2+1,2*$E$2+1),3)))</f>
        <v>Player 8</v>
      </c>
      <c r="D314" s="7" t="str">
        <f ca="1" t="shared" si="14"/>
        <v>Player 3</v>
      </c>
      <c r="E314" s="7"/>
      <c r="F314" s="7"/>
      <c r="G314" s="2">
        <f>1+MOD(A314+D304-2,2*$E$2+1)</f>
        <v>3</v>
      </c>
    </row>
    <row r="315" spans="1:7" s="2" customFormat="1" ht="24.75" customHeight="1">
      <c r="A315" s="7">
        <v>8</v>
      </c>
      <c r="B315" s="9">
        <f t="shared" si="15"/>
        <v>4</v>
      </c>
      <c r="C315" s="9" t="str">
        <f ca="1">IF(G315=$E$2+1,D305,INDIRECT(ADDRESS(4+MOD(IF(G315&lt;$E$2+1,G315,$E$2+$E$2+2-G315)-A315+2*$E$2+1,2*$E$2+1),3)))</f>
        <v>Player 8</v>
      </c>
      <c r="D315" s="7" t="str">
        <f ca="1" t="shared" si="14"/>
        <v>Player 1</v>
      </c>
      <c r="E315" s="7"/>
      <c r="F315" s="7"/>
      <c r="G315" s="2">
        <f>1+MOD(A315+D304-2,2*$E$2+1)</f>
        <v>4</v>
      </c>
    </row>
    <row r="316" spans="1:7" s="2" customFormat="1" ht="24.75" customHeight="1">
      <c r="A316" s="7">
        <v>9</v>
      </c>
      <c r="B316" s="9">
        <f t="shared" si="15"/>
        <v>5</v>
      </c>
      <c r="C316" s="9" t="str">
        <f ca="1">IF(G316=$E$2+1,D305,INDIRECT(ADDRESS(4+MOD(IF(G316&lt;$E$2+1,G316,$E$2+$E$2+2-G316)-A316+2*$E$2+1,2*$E$2+1),3)))</f>
        <v>Player 8</v>
      </c>
      <c r="D316" s="7" t="str">
        <f ca="1" t="shared" si="14"/>
        <v>Player 10</v>
      </c>
      <c r="E316" s="7"/>
      <c r="F316" s="7"/>
      <c r="G316" s="2">
        <f>1+MOD(A316+D304-2,2*$E$2+1)</f>
        <v>5</v>
      </c>
    </row>
    <row r="317" spans="1:7" s="2" customFormat="1" ht="24.75" customHeight="1">
      <c r="A317" s="7">
        <v>10</v>
      </c>
      <c r="B317" s="9">
        <f t="shared" si="15"/>
        <v>0</v>
      </c>
      <c r="C317" s="9" t="str">
        <f ca="1">IF(G317=$E$2+1,D305,INDIRECT(ADDRESS(4+MOD(IF(G317&lt;$E$2+1,G317,$E$2+$E$2+2-G317)-A317+2*$E$2+1,2*$E$2+1),3)))</f>
        <v>Player 8</v>
      </c>
      <c r="D317" s="7" t="str">
        <f ca="1" t="shared" si="14"/>
        <v>Rest</v>
      </c>
      <c r="E317" s="7"/>
      <c r="F317" s="7"/>
      <c r="G317" s="2">
        <f>1+MOD(A317+D304-2,2*$E$2+1)</f>
        <v>6</v>
      </c>
    </row>
    <row r="318" spans="1:7" s="2" customFormat="1" ht="24.75" customHeight="1">
      <c r="A318" s="7">
        <v>11</v>
      </c>
      <c r="B318" s="9">
        <f t="shared" si="15"/>
        <v>5</v>
      </c>
      <c r="C318" s="9" t="str">
        <f ca="1">IF(G318=$E$2+1,D305,INDIRECT(ADDRESS(4+MOD(IF(G318&lt;$E$2+1,G318,$E$2+$E$2+2-G318)-A318+2*$E$2+1,2*$E$2+1),3)))</f>
        <v>Player 6</v>
      </c>
      <c r="D318" s="7" t="str">
        <f ca="1" t="shared" si="14"/>
        <v>Player 8</v>
      </c>
      <c r="E318" s="7"/>
      <c r="F318" s="7"/>
      <c r="G318" s="2">
        <f>1+MOD(A318+D304-2,2*$E$2+1)</f>
        <v>7</v>
      </c>
    </row>
    <row r="319" s="2" customFormat="1" ht="24.75" customHeight="1">
      <c r="F319" s="3"/>
    </row>
    <row r="320" s="2" customFormat="1" ht="24.75" customHeight="1">
      <c r="F320" s="3"/>
    </row>
    <row r="321" s="2" customFormat="1" ht="24.75" customHeight="1">
      <c r="F321" s="3"/>
    </row>
    <row r="322" s="2" customFormat="1" ht="24.75" customHeight="1">
      <c r="F322" s="3"/>
    </row>
    <row r="323" spans="1:4" s="2" customFormat="1" ht="24.75" customHeight="1">
      <c r="A323" s="2" t="s">
        <v>23</v>
      </c>
      <c r="C323" s="5" t="s">
        <v>24</v>
      </c>
      <c r="D323" s="4">
        <v>9</v>
      </c>
    </row>
    <row r="324" spans="3:4" s="2" customFormat="1" ht="24.75" customHeight="1">
      <c r="C324" s="5" t="s">
        <v>25</v>
      </c>
      <c r="D324" s="4" t="str">
        <f ca="1">INDIRECT(ADDRESS(3+D323,3))</f>
        <v>Player 9</v>
      </c>
    </row>
    <row r="325" s="2" customFormat="1" ht="24.75" customHeight="1"/>
    <row r="326" spans="1:7" s="2" customFormat="1" ht="24.75" customHeight="1">
      <c r="A326" s="7" t="s">
        <v>28</v>
      </c>
      <c r="B326" s="14" t="s">
        <v>5</v>
      </c>
      <c r="C326" s="9" t="s">
        <v>11</v>
      </c>
      <c r="D326" s="7" t="s">
        <v>10</v>
      </c>
      <c r="E326" s="8" t="s">
        <v>3</v>
      </c>
      <c r="F326" s="7" t="s">
        <v>4</v>
      </c>
      <c r="G326" s="2" t="s">
        <v>26</v>
      </c>
    </row>
    <row r="327" spans="1:7" s="2" customFormat="1" ht="24.75" customHeight="1">
      <c r="A327" s="7">
        <v>1</v>
      </c>
      <c r="B327" s="9">
        <f>IF(G327=$E$2+1,0,IF(G327&lt;$E$2+1,G327,$E$2+$E$2+2-G327))</f>
        <v>3</v>
      </c>
      <c r="C327" s="9" t="str">
        <f ca="1">IF(G327=$E$2+1,D324,INDIRECT(ADDRESS(4+MOD(IF(G327&lt;$E$2+1,G327,$E$2+$E$2+2-G327)-A327+2*$E$2+1,2*$E$2+1),3)))</f>
        <v>Player 3</v>
      </c>
      <c r="D327" s="7" t="str">
        <f aca="true" ca="1" t="shared" si="16" ref="D327:D337">IF(G327=$E$2+1,$F$3,INDIRECT(ADDRESS(4+MOD(IF(G327&lt;$E$2+1,$E$2+$E$2+2-G327,G327)-A327+2*$E$2+1,2*$E$2+1),3)))</f>
        <v>Player 9</v>
      </c>
      <c r="E327" s="8"/>
      <c r="F327" s="7"/>
      <c r="G327" s="2">
        <f>1+MOD(A327+D323-2,2*$E$2+1)</f>
        <v>9</v>
      </c>
    </row>
    <row r="328" spans="1:7" s="2" customFormat="1" ht="24.75" customHeight="1">
      <c r="A328" s="7">
        <v>2</v>
      </c>
      <c r="B328" s="9">
        <f aca="true" t="shared" si="17" ref="B328:B337">IF(G328=$E$2+1,0,IF(G328&lt;$E$2+1,G328,$E$2+$E$2+2-G328))</f>
        <v>2</v>
      </c>
      <c r="C328" s="9" t="str">
        <f ca="1">IF(G328=$E$2+1,D324,INDIRECT(ADDRESS(4+MOD(IF(G328&lt;$E$2+1,G328,$E$2+$E$2+2-G328)-A328+2*$E$2+1,2*$E$2+1),3)))</f>
        <v>Player 1</v>
      </c>
      <c r="D328" s="7" t="str">
        <f ca="1" t="shared" si="16"/>
        <v>Player 9</v>
      </c>
      <c r="E328" s="8"/>
      <c r="F328" s="7"/>
      <c r="G328" s="2">
        <f>1+MOD(A328+D323-2,2*$E$2+1)</f>
        <v>10</v>
      </c>
    </row>
    <row r="329" spans="1:7" s="2" customFormat="1" ht="24.75" customHeight="1">
      <c r="A329" s="7">
        <v>3</v>
      </c>
      <c r="B329" s="9">
        <f t="shared" si="17"/>
        <v>1</v>
      </c>
      <c r="C329" s="9" t="str">
        <f ca="1">IF(G329=$E$2+1,D324,INDIRECT(ADDRESS(4+MOD(IF(G329&lt;$E$2+1,G329,$E$2+$E$2+2-G329)-A329+2*$E$2+1,2*$E$2+1),3)))</f>
        <v>Player 10</v>
      </c>
      <c r="D329" s="7" t="str">
        <f ca="1" t="shared" si="16"/>
        <v>Player 9</v>
      </c>
      <c r="E329" s="7"/>
      <c r="F329" s="7"/>
      <c r="G329" s="2">
        <f>1+MOD(A329+D323-2,2*$E$2+1)</f>
        <v>11</v>
      </c>
    </row>
    <row r="330" spans="1:7" s="2" customFormat="1" ht="24.75" customHeight="1">
      <c r="A330" s="7">
        <v>4</v>
      </c>
      <c r="B330" s="9">
        <f t="shared" si="17"/>
        <v>1</v>
      </c>
      <c r="C330" s="9" t="str">
        <f ca="1">IF(G330=$E$2+1,D324,INDIRECT(ADDRESS(4+MOD(IF(G330&lt;$E$2+1,G330,$E$2+$E$2+2-G330)-A330+2*$E$2+1,2*$E$2+1),3)))</f>
        <v>Player 9</v>
      </c>
      <c r="D330" s="7" t="str">
        <f ca="1" t="shared" si="16"/>
        <v>Player 8</v>
      </c>
      <c r="E330" s="7"/>
      <c r="F330" s="7"/>
      <c r="G330" s="2">
        <f>1+MOD(A330+D323-2,2*$E$2+1)</f>
        <v>1</v>
      </c>
    </row>
    <row r="331" spans="1:7" s="2" customFormat="1" ht="24.75" customHeight="1">
      <c r="A331" s="7">
        <v>5</v>
      </c>
      <c r="B331" s="9">
        <f t="shared" si="17"/>
        <v>2</v>
      </c>
      <c r="C331" s="9" t="str">
        <f ca="1">IF(G331=$E$2+1,D324,INDIRECT(ADDRESS(4+MOD(IF(G331&lt;$E$2+1,G331,$E$2+$E$2+2-G331)-A331+2*$E$2+1,2*$E$2+1),3)))</f>
        <v>Player 9</v>
      </c>
      <c r="D331" s="7" t="str">
        <f ca="1" t="shared" si="16"/>
        <v>Player 6</v>
      </c>
      <c r="E331" s="7"/>
      <c r="F331" s="7"/>
      <c r="G331" s="2">
        <f>1+MOD(A331+D323-2,2*$E$2+1)</f>
        <v>2</v>
      </c>
    </row>
    <row r="332" spans="1:7" s="2" customFormat="1" ht="24.75" customHeight="1">
      <c r="A332" s="7">
        <v>6</v>
      </c>
      <c r="B332" s="9">
        <f t="shared" si="17"/>
        <v>3</v>
      </c>
      <c r="C332" s="9" t="str">
        <f ca="1">IF(G332=$E$2+1,D324,INDIRECT(ADDRESS(4+MOD(IF(G332&lt;$E$2+1,G332,$E$2+$E$2+2-G332)-A332+2*$E$2+1,2*$E$2+1),3)))</f>
        <v>Player 9</v>
      </c>
      <c r="D332" s="7" t="str">
        <f ca="1" t="shared" si="16"/>
        <v>Player 4</v>
      </c>
      <c r="E332" s="7"/>
      <c r="F332" s="7"/>
      <c r="G332" s="2">
        <f>1+MOD(A332+D323-2,2*$E$2+1)</f>
        <v>3</v>
      </c>
    </row>
    <row r="333" spans="1:7" s="2" customFormat="1" ht="24.75" customHeight="1">
      <c r="A333" s="7">
        <v>7</v>
      </c>
      <c r="B333" s="9">
        <f t="shared" si="17"/>
        <v>4</v>
      </c>
      <c r="C333" s="9" t="str">
        <f ca="1">IF(G333=$E$2+1,D324,INDIRECT(ADDRESS(4+MOD(IF(G333&lt;$E$2+1,G333,$E$2+$E$2+2-G333)-A333+2*$E$2+1,2*$E$2+1),3)))</f>
        <v>Player 9</v>
      </c>
      <c r="D333" s="7" t="str">
        <f ca="1" t="shared" si="16"/>
        <v>Player 2</v>
      </c>
      <c r="E333" s="7"/>
      <c r="F333" s="7"/>
      <c r="G333" s="2">
        <f>1+MOD(A333+D323-2,2*$E$2+1)</f>
        <v>4</v>
      </c>
    </row>
    <row r="334" spans="1:7" s="2" customFormat="1" ht="24.75" customHeight="1">
      <c r="A334" s="7">
        <v>8</v>
      </c>
      <c r="B334" s="9">
        <f t="shared" si="17"/>
        <v>5</v>
      </c>
      <c r="C334" s="9" t="str">
        <f ca="1">IF(G334=$E$2+1,D324,INDIRECT(ADDRESS(4+MOD(IF(G334&lt;$E$2+1,G334,$E$2+$E$2+2-G334)-A334+2*$E$2+1,2*$E$2+1),3)))</f>
        <v>Player 9</v>
      </c>
      <c r="D334" s="7" t="str">
        <f ca="1" t="shared" si="16"/>
        <v>Player 11 or Rest</v>
      </c>
      <c r="E334" s="7"/>
      <c r="F334" s="7"/>
      <c r="G334" s="2">
        <f>1+MOD(A334+D323-2,2*$E$2+1)</f>
        <v>5</v>
      </c>
    </row>
    <row r="335" spans="1:7" s="2" customFormat="1" ht="24.75" customHeight="1">
      <c r="A335" s="7">
        <v>9</v>
      </c>
      <c r="B335" s="9">
        <f t="shared" si="17"/>
        <v>0</v>
      </c>
      <c r="C335" s="9" t="str">
        <f ca="1">IF(G335=$E$2+1,D324,INDIRECT(ADDRESS(4+MOD(IF(G335&lt;$E$2+1,G335,$E$2+$E$2+2-G335)-A335+2*$E$2+1,2*$E$2+1),3)))</f>
        <v>Player 9</v>
      </c>
      <c r="D335" s="7" t="str">
        <f ca="1" t="shared" si="16"/>
        <v>Rest</v>
      </c>
      <c r="E335" s="7"/>
      <c r="F335" s="7"/>
      <c r="G335" s="2">
        <f>1+MOD(A335+D323-2,2*$E$2+1)</f>
        <v>6</v>
      </c>
    </row>
    <row r="336" spans="1:7" s="2" customFormat="1" ht="24.75" customHeight="1">
      <c r="A336" s="7">
        <v>10</v>
      </c>
      <c r="B336" s="9">
        <f t="shared" si="17"/>
        <v>5</v>
      </c>
      <c r="C336" s="9" t="str">
        <f ca="1">IF(G336=$E$2+1,D324,INDIRECT(ADDRESS(4+MOD(IF(G336&lt;$E$2+1,G336,$E$2+$E$2+2-G336)-A336+2*$E$2+1,2*$E$2+1),3)))</f>
        <v>Player 7</v>
      </c>
      <c r="D336" s="7" t="str">
        <f ca="1" t="shared" si="16"/>
        <v>Player 9</v>
      </c>
      <c r="E336" s="7"/>
      <c r="F336" s="7"/>
      <c r="G336" s="2">
        <f>1+MOD(A336+D323-2,2*$E$2+1)</f>
        <v>7</v>
      </c>
    </row>
    <row r="337" spans="1:7" s="2" customFormat="1" ht="24.75" customHeight="1">
      <c r="A337" s="7">
        <v>11</v>
      </c>
      <c r="B337" s="9">
        <f t="shared" si="17"/>
        <v>4</v>
      </c>
      <c r="C337" s="9" t="str">
        <f ca="1">IF(G337=$E$2+1,D324,INDIRECT(ADDRESS(4+MOD(IF(G337&lt;$E$2+1,G337,$E$2+$E$2+2-G337)-A337+2*$E$2+1,2*$E$2+1),3)))</f>
        <v>Player 5</v>
      </c>
      <c r="D337" s="7" t="str">
        <f ca="1" t="shared" si="16"/>
        <v>Player 9</v>
      </c>
      <c r="E337" s="7"/>
      <c r="F337" s="7"/>
      <c r="G337" s="2">
        <f>1+MOD(A337+D323-2,2*$E$2+1)</f>
        <v>8</v>
      </c>
    </row>
    <row r="338" s="2" customFormat="1" ht="24.75" customHeight="1">
      <c r="F338" s="3"/>
    </row>
    <row r="339" s="2" customFormat="1" ht="24.75" customHeight="1">
      <c r="F339" s="3"/>
    </row>
    <row r="340" s="2" customFormat="1" ht="24.75" customHeight="1">
      <c r="F340" s="3"/>
    </row>
    <row r="341" s="2" customFormat="1" ht="24.75" customHeight="1">
      <c r="F341" s="3"/>
    </row>
    <row r="342" spans="1:4" s="2" customFormat="1" ht="24.75" customHeight="1">
      <c r="A342" s="2" t="s">
        <v>23</v>
      </c>
      <c r="C342" s="5" t="s">
        <v>24</v>
      </c>
      <c r="D342" s="4">
        <v>10</v>
      </c>
    </row>
    <row r="343" spans="3:4" s="2" customFormat="1" ht="24.75" customHeight="1">
      <c r="C343" s="5" t="s">
        <v>25</v>
      </c>
      <c r="D343" s="4" t="str">
        <f ca="1">INDIRECT(ADDRESS(3+D342,3))</f>
        <v>Player 10</v>
      </c>
    </row>
    <row r="344" s="2" customFormat="1" ht="24.75" customHeight="1"/>
    <row r="345" spans="1:7" s="2" customFormat="1" ht="24.75" customHeight="1">
      <c r="A345" s="7" t="s">
        <v>28</v>
      </c>
      <c r="B345" s="14" t="s">
        <v>5</v>
      </c>
      <c r="C345" s="9" t="s">
        <v>11</v>
      </c>
      <c r="D345" s="7" t="s">
        <v>10</v>
      </c>
      <c r="E345" s="8" t="s">
        <v>3</v>
      </c>
      <c r="F345" s="7" t="s">
        <v>4</v>
      </c>
      <c r="G345" s="2" t="s">
        <v>26</v>
      </c>
    </row>
    <row r="346" spans="1:7" s="2" customFormat="1" ht="24.75" customHeight="1">
      <c r="A346" s="7">
        <v>1</v>
      </c>
      <c r="B346" s="9">
        <f>IF(G346=$E$2+1,0,IF(G346&lt;$E$2+1,G346,$E$2+$E$2+2-G346))</f>
        <v>2</v>
      </c>
      <c r="C346" s="9" t="str">
        <f ca="1">IF(G346=$E$2+1,D343,INDIRECT(ADDRESS(4+MOD(IF(G346&lt;$E$2+1,G346,$E$2+$E$2+2-G346)-A346+2*$E$2+1,2*$E$2+1),3)))</f>
        <v>Player 2</v>
      </c>
      <c r="D346" s="7" t="str">
        <f aca="true" ca="1" t="shared" si="18" ref="D346:D356">IF(G346=$E$2+1,$F$3,INDIRECT(ADDRESS(4+MOD(IF(G346&lt;$E$2+1,$E$2+$E$2+2-G346,G346)-A346+2*$E$2+1,2*$E$2+1),3)))</f>
        <v>Player 10</v>
      </c>
      <c r="E346" s="8"/>
      <c r="F346" s="7"/>
      <c r="G346" s="2">
        <f>1+MOD(A346+D342-2,2*$E$2+1)</f>
        <v>10</v>
      </c>
    </row>
    <row r="347" spans="1:7" s="2" customFormat="1" ht="24.75" customHeight="1">
      <c r="A347" s="7">
        <v>2</v>
      </c>
      <c r="B347" s="9">
        <f aca="true" t="shared" si="19" ref="B347:B356">IF(G347=$E$2+1,0,IF(G347&lt;$E$2+1,G347,$E$2+$E$2+2-G347))</f>
        <v>1</v>
      </c>
      <c r="C347" s="9" t="str">
        <f ca="1">IF(G347=$E$2+1,D343,INDIRECT(ADDRESS(4+MOD(IF(G347&lt;$E$2+1,G347,$E$2+$E$2+2-G347)-A347+2*$E$2+1,2*$E$2+1),3)))</f>
        <v>Player 11 or Rest</v>
      </c>
      <c r="D347" s="7" t="str">
        <f ca="1" t="shared" si="18"/>
        <v>Player 10</v>
      </c>
      <c r="E347" s="8"/>
      <c r="F347" s="7"/>
      <c r="G347" s="2">
        <f>1+MOD(A347+D342-2,2*$E$2+1)</f>
        <v>11</v>
      </c>
    </row>
    <row r="348" spans="1:7" s="2" customFormat="1" ht="24.75" customHeight="1">
      <c r="A348" s="7">
        <v>3</v>
      </c>
      <c r="B348" s="9">
        <f t="shared" si="19"/>
        <v>1</v>
      </c>
      <c r="C348" s="9" t="str">
        <f ca="1">IF(G348=$E$2+1,D343,INDIRECT(ADDRESS(4+MOD(IF(G348&lt;$E$2+1,G348,$E$2+$E$2+2-G348)-A348+2*$E$2+1,2*$E$2+1),3)))</f>
        <v>Player 10</v>
      </c>
      <c r="D348" s="7" t="str">
        <f ca="1" t="shared" si="18"/>
        <v>Player 9</v>
      </c>
      <c r="E348" s="7"/>
      <c r="F348" s="7"/>
      <c r="G348" s="2">
        <f>1+MOD(A348+D342-2,2*$E$2+1)</f>
        <v>1</v>
      </c>
    </row>
    <row r="349" spans="1:7" s="2" customFormat="1" ht="24.75" customHeight="1">
      <c r="A349" s="7">
        <v>4</v>
      </c>
      <c r="B349" s="9">
        <f t="shared" si="19"/>
        <v>2</v>
      </c>
      <c r="C349" s="9" t="str">
        <f ca="1">IF(G349=$E$2+1,D343,INDIRECT(ADDRESS(4+MOD(IF(G349&lt;$E$2+1,G349,$E$2+$E$2+2-G349)-A349+2*$E$2+1,2*$E$2+1),3)))</f>
        <v>Player 10</v>
      </c>
      <c r="D349" s="7" t="str">
        <f ca="1" t="shared" si="18"/>
        <v>Player 7</v>
      </c>
      <c r="E349" s="7"/>
      <c r="F349" s="7"/>
      <c r="G349" s="2">
        <f>1+MOD(A349+D342-2,2*$E$2+1)</f>
        <v>2</v>
      </c>
    </row>
    <row r="350" spans="1:7" s="2" customFormat="1" ht="24.75" customHeight="1">
      <c r="A350" s="7">
        <v>5</v>
      </c>
      <c r="B350" s="9">
        <f t="shared" si="19"/>
        <v>3</v>
      </c>
      <c r="C350" s="9" t="str">
        <f ca="1">IF(G350=$E$2+1,D343,INDIRECT(ADDRESS(4+MOD(IF(G350&lt;$E$2+1,G350,$E$2+$E$2+2-G350)-A350+2*$E$2+1,2*$E$2+1),3)))</f>
        <v>Player 10</v>
      </c>
      <c r="D350" s="7" t="str">
        <f ca="1" t="shared" si="18"/>
        <v>Player 5</v>
      </c>
      <c r="E350" s="7"/>
      <c r="F350" s="7"/>
      <c r="G350" s="2">
        <f>1+MOD(A350+D342-2,2*$E$2+1)</f>
        <v>3</v>
      </c>
    </row>
    <row r="351" spans="1:7" s="2" customFormat="1" ht="24.75" customHeight="1">
      <c r="A351" s="7">
        <v>6</v>
      </c>
      <c r="B351" s="9">
        <f t="shared" si="19"/>
        <v>4</v>
      </c>
      <c r="C351" s="9" t="str">
        <f ca="1">IF(G351=$E$2+1,D343,INDIRECT(ADDRESS(4+MOD(IF(G351&lt;$E$2+1,G351,$E$2+$E$2+2-G351)-A351+2*$E$2+1,2*$E$2+1),3)))</f>
        <v>Player 10</v>
      </c>
      <c r="D351" s="7" t="str">
        <f ca="1" t="shared" si="18"/>
        <v>Player 3</v>
      </c>
      <c r="E351" s="7"/>
      <c r="F351" s="7"/>
      <c r="G351" s="2">
        <f>1+MOD(A351+D342-2,2*$E$2+1)</f>
        <v>4</v>
      </c>
    </row>
    <row r="352" spans="1:7" s="2" customFormat="1" ht="24.75" customHeight="1">
      <c r="A352" s="7">
        <v>7</v>
      </c>
      <c r="B352" s="9">
        <f t="shared" si="19"/>
        <v>5</v>
      </c>
      <c r="C352" s="9" t="str">
        <f ca="1">IF(G352=$E$2+1,D343,INDIRECT(ADDRESS(4+MOD(IF(G352&lt;$E$2+1,G352,$E$2+$E$2+2-G352)-A352+2*$E$2+1,2*$E$2+1),3)))</f>
        <v>Player 10</v>
      </c>
      <c r="D352" s="7" t="str">
        <f ca="1" t="shared" si="18"/>
        <v>Player 1</v>
      </c>
      <c r="E352" s="7"/>
      <c r="F352" s="7"/>
      <c r="G352" s="2">
        <f>1+MOD(A352+D342-2,2*$E$2+1)</f>
        <v>5</v>
      </c>
    </row>
    <row r="353" spans="1:7" s="2" customFormat="1" ht="24.75" customHeight="1">
      <c r="A353" s="7">
        <v>8</v>
      </c>
      <c r="B353" s="9">
        <f t="shared" si="19"/>
        <v>0</v>
      </c>
      <c r="C353" s="9" t="str">
        <f ca="1">IF(G353=$E$2+1,D343,INDIRECT(ADDRESS(4+MOD(IF(G353&lt;$E$2+1,G353,$E$2+$E$2+2-G353)-A353+2*$E$2+1,2*$E$2+1),3)))</f>
        <v>Player 10</v>
      </c>
      <c r="D353" s="7" t="str">
        <f ca="1" t="shared" si="18"/>
        <v>Rest</v>
      </c>
      <c r="E353" s="7"/>
      <c r="F353" s="7"/>
      <c r="G353" s="2">
        <f>1+MOD(A353+D342-2,2*$E$2+1)</f>
        <v>6</v>
      </c>
    </row>
    <row r="354" spans="1:7" s="2" customFormat="1" ht="24.75" customHeight="1">
      <c r="A354" s="7">
        <v>9</v>
      </c>
      <c r="B354" s="9">
        <f t="shared" si="19"/>
        <v>5</v>
      </c>
      <c r="C354" s="9" t="str">
        <f ca="1">IF(G354=$E$2+1,D343,INDIRECT(ADDRESS(4+MOD(IF(G354&lt;$E$2+1,G354,$E$2+$E$2+2-G354)-A354+2*$E$2+1,2*$E$2+1),3)))</f>
        <v>Player 8</v>
      </c>
      <c r="D354" s="7" t="str">
        <f ca="1" t="shared" si="18"/>
        <v>Player 10</v>
      </c>
      <c r="E354" s="7"/>
      <c r="F354" s="7"/>
      <c r="G354" s="2">
        <f>1+MOD(A354+D342-2,2*$E$2+1)</f>
        <v>7</v>
      </c>
    </row>
    <row r="355" spans="1:7" s="2" customFormat="1" ht="24.75" customHeight="1">
      <c r="A355" s="7">
        <v>10</v>
      </c>
      <c r="B355" s="9">
        <f t="shared" si="19"/>
        <v>4</v>
      </c>
      <c r="C355" s="9" t="str">
        <f ca="1">IF(G355=$E$2+1,D343,INDIRECT(ADDRESS(4+MOD(IF(G355&lt;$E$2+1,G355,$E$2+$E$2+2-G355)-A355+2*$E$2+1,2*$E$2+1),3)))</f>
        <v>Player 6</v>
      </c>
      <c r="D355" s="7" t="str">
        <f ca="1" t="shared" si="18"/>
        <v>Player 10</v>
      </c>
      <c r="E355" s="7"/>
      <c r="F355" s="7"/>
      <c r="G355" s="2">
        <f>1+MOD(A355+D342-2,2*$E$2+1)</f>
        <v>8</v>
      </c>
    </row>
    <row r="356" spans="1:7" s="2" customFormat="1" ht="24.75" customHeight="1">
      <c r="A356" s="7">
        <v>11</v>
      </c>
      <c r="B356" s="9">
        <f t="shared" si="19"/>
        <v>3</v>
      </c>
      <c r="C356" s="9" t="str">
        <f ca="1">IF(G356=$E$2+1,D343,INDIRECT(ADDRESS(4+MOD(IF(G356&lt;$E$2+1,G356,$E$2+$E$2+2-G356)-A356+2*$E$2+1,2*$E$2+1),3)))</f>
        <v>Player 4</v>
      </c>
      <c r="D356" s="7" t="str">
        <f ca="1" t="shared" si="18"/>
        <v>Player 10</v>
      </c>
      <c r="E356" s="7"/>
      <c r="F356" s="7"/>
      <c r="G356" s="2">
        <f>1+MOD(A356+D342-2,2*$E$2+1)</f>
        <v>9</v>
      </c>
    </row>
    <row r="357" s="2" customFormat="1" ht="24.75" customHeight="1">
      <c r="F357" s="3"/>
    </row>
    <row r="358" s="2" customFormat="1" ht="24.75" customHeight="1">
      <c r="F358" s="3"/>
    </row>
    <row r="359" s="2" customFormat="1" ht="24.75" customHeight="1">
      <c r="F359" s="3"/>
    </row>
    <row r="360" s="2" customFormat="1" ht="24.75" customHeight="1">
      <c r="F360" s="3"/>
    </row>
    <row r="361" spans="1:4" s="2" customFormat="1" ht="24.75" customHeight="1">
      <c r="A361" s="2" t="s">
        <v>23</v>
      </c>
      <c r="C361" s="5" t="s">
        <v>24</v>
      </c>
      <c r="D361" s="4">
        <v>11</v>
      </c>
    </row>
    <row r="362" spans="3:4" s="2" customFormat="1" ht="24.75" customHeight="1">
      <c r="C362" s="5" t="s">
        <v>25</v>
      </c>
      <c r="D362" s="4" t="str">
        <f ca="1">INDIRECT(ADDRESS(3+D361,3))</f>
        <v>Player 11 or Rest</v>
      </c>
    </row>
    <row r="363" s="2" customFormat="1" ht="24.75" customHeight="1"/>
    <row r="364" spans="1:7" s="2" customFormat="1" ht="24.75" customHeight="1">
      <c r="A364" s="7" t="s">
        <v>28</v>
      </c>
      <c r="B364" s="14" t="s">
        <v>5</v>
      </c>
      <c r="C364" s="9" t="s">
        <v>11</v>
      </c>
      <c r="D364" s="7" t="s">
        <v>10</v>
      </c>
      <c r="E364" s="8" t="s">
        <v>3</v>
      </c>
      <c r="F364" s="7" t="s">
        <v>4</v>
      </c>
      <c r="G364" s="2" t="s">
        <v>26</v>
      </c>
    </row>
    <row r="365" spans="1:7" s="2" customFormat="1" ht="24.75" customHeight="1">
      <c r="A365" s="7">
        <v>1</v>
      </c>
      <c r="B365" s="9">
        <f>IF(G365=$E$2+1,0,IF(G365&lt;$E$2+1,G365,$E$2+$E$2+2-G365))</f>
        <v>1</v>
      </c>
      <c r="C365" s="9" t="str">
        <f ca="1">IF(G365=$E$2+1,D362,INDIRECT(ADDRESS(4+MOD(IF(G365&lt;$E$2+1,G365,$E$2+$E$2+2-G365)-A365+2*$E$2+1,2*$E$2+1),3)))</f>
        <v>Player 1</v>
      </c>
      <c r="D365" s="7" t="str">
        <f aca="true" ca="1" t="shared" si="20" ref="D365:D375">IF(G365=$E$2+1,$F$3,INDIRECT(ADDRESS(4+MOD(IF(G365&lt;$E$2+1,$E$2+$E$2+2-G365,G365)-A365+2*$E$2+1,2*$E$2+1),3)))</f>
        <v>Player 11 or Rest</v>
      </c>
      <c r="E365" s="8"/>
      <c r="F365" s="7"/>
      <c r="G365" s="2">
        <f>1+MOD(A365+D361-2,2*$E$2+1)</f>
        <v>11</v>
      </c>
    </row>
    <row r="366" spans="1:7" s="2" customFormat="1" ht="24.75" customHeight="1">
      <c r="A366" s="7">
        <v>2</v>
      </c>
      <c r="B366" s="9">
        <f aca="true" t="shared" si="21" ref="B366:B375">IF(G366=$E$2+1,0,IF(G366&lt;$E$2+1,G366,$E$2+$E$2+2-G366))</f>
        <v>1</v>
      </c>
      <c r="C366" s="9" t="str">
        <f ca="1">IF(G366=$E$2+1,D362,INDIRECT(ADDRESS(4+MOD(IF(G366&lt;$E$2+1,G366,$E$2+$E$2+2-G366)-A366+2*$E$2+1,2*$E$2+1),3)))</f>
        <v>Player 11 or Rest</v>
      </c>
      <c r="D366" s="7" t="str">
        <f ca="1" t="shared" si="20"/>
        <v>Player 10</v>
      </c>
      <c r="E366" s="8"/>
      <c r="F366" s="7"/>
      <c r="G366" s="2">
        <f>1+MOD(A366+D361-2,2*$E$2+1)</f>
        <v>1</v>
      </c>
    </row>
    <row r="367" spans="1:7" s="2" customFormat="1" ht="24.75" customHeight="1">
      <c r="A367" s="7">
        <v>3</v>
      </c>
      <c r="B367" s="9">
        <f t="shared" si="21"/>
        <v>2</v>
      </c>
      <c r="C367" s="9" t="str">
        <f ca="1">IF(G367=$E$2+1,D362,INDIRECT(ADDRESS(4+MOD(IF(G367&lt;$E$2+1,G367,$E$2+$E$2+2-G367)-A367+2*$E$2+1,2*$E$2+1),3)))</f>
        <v>Player 11 or Rest</v>
      </c>
      <c r="D367" s="7" t="str">
        <f ca="1" t="shared" si="20"/>
        <v>Player 8</v>
      </c>
      <c r="E367" s="7"/>
      <c r="F367" s="7"/>
      <c r="G367" s="2">
        <f>1+MOD(A367+D361-2,2*$E$2+1)</f>
        <v>2</v>
      </c>
    </row>
    <row r="368" spans="1:7" s="2" customFormat="1" ht="24.75" customHeight="1">
      <c r="A368" s="7">
        <v>4</v>
      </c>
      <c r="B368" s="9">
        <f t="shared" si="21"/>
        <v>3</v>
      </c>
      <c r="C368" s="9" t="str">
        <f ca="1">IF(G368=$E$2+1,D362,INDIRECT(ADDRESS(4+MOD(IF(G368&lt;$E$2+1,G368,$E$2+$E$2+2-G368)-A368+2*$E$2+1,2*$E$2+1),3)))</f>
        <v>Player 11 or Rest</v>
      </c>
      <c r="D368" s="7" t="str">
        <f ca="1" t="shared" si="20"/>
        <v>Player 6</v>
      </c>
      <c r="E368" s="7"/>
      <c r="F368" s="7"/>
      <c r="G368" s="2">
        <f>1+MOD(A368+D361-2,2*$E$2+1)</f>
        <v>3</v>
      </c>
    </row>
    <row r="369" spans="1:7" s="2" customFormat="1" ht="24.75" customHeight="1">
      <c r="A369" s="7">
        <v>5</v>
      </c>
      <c r="B369" s="9">
        <f t="shared" si="21"/>
        <v>4</v>
      </c>
      <c r="C369" s="9" t="str">
        <f ca="1">IF(G369=$E$2+1,D362,INDIRECT(ADDRESS(4+MOD(IF(G369&lt;$E$2+1,G369,$E$2+$E$2+2-G369)-A369+2*$E$2+1,2*$E$2+1),3)))</f>
        <v>Player 11 or Rest</v>
      </c>
      <c r="D369" s="7" t="str">
        <f ca="1" t="shared" si="20"/>
        <v>Player 4</v>
      </c>
      <c r="E369" s="7"/>
      <c r="F369" s="7"/>
      <c r="G369" s="2">
        <f>1+MOD(A369+D361-2,2*$E$2+1)</f>
        <v>4</v>
      </c>
    </row>
    <row r="370" spans="1:7" s="2" customFormat="1" ht="24.75" customHeight="1">
      <c r="A370" s="7">
        <v>6</v>
      </c>
      <c r="B370" s="9">
        <f t="shared" si="21"/>
        <v>5</v>
      </c>
      <c r="C370" s="9" t="str">
        <f ca="1">IF(G370=$E$2+1,D362,INDIRECT(ADDRESS(4+MOD(IF(G370&lt;$E$2+1,G370,$E$2+$E$2+2-G370)-A370+2*$E$2+1,2*$E$2+1),3)))</f>
        <v>Player 11 or Rest</v>
      </c>
      <c r="D370" s="7" t="str">
        <f ca="1" t="shared" si="20"/>
        <v>Player 2</v>
      </c>
      <c r="E370" s="7"/>
      <c r="F370" s="7"/>
      <c r="G370" s="2">
        <f>1+MOD(A370+D361-2,2*$E$2+1)</f>
        <v>5</v>
      </c>
    </row>
    <row r="371" spans="1:7" s="2" customFormat="1" ht="24.75" customHeight="1">
      <c r="A371" s="7">
        <v>7</v>
      </c>
      <c r="B371" s="9">
        <f t="shared" si="21"/>
        <v>0</v>
      </c>
      <c r="C371" s="9" t="str">
        <f ca="1">IF(G371=$E$2+1,D362,INDIRECT(ADDRESS(4+MOD(IF(G371&lt;$E$2+1,G371,$E$2+$E$2+2-G371)-A371+2*$E$2+1,2*$E$2+1),3)))</f>
        <v>Player 11 or Rest</v>
      </c>
      <c r="D371" s="7" t="str">
        <f ca="1" t="shared" si="20"/>
        <v>Rest</v>
      </c>
      <c r="E371" s="7"/>
      <c r="F371" s="7"/>
      <c r="G371" s="2">
        <f>1+MOD(A371+D361-2,2*$E$2+1)</f>
        <v>6</v>
      </c>
    </row>
    <row r="372" spans="1:7" s="2" customFormat="1" ht="24.75" customHeight="1">
      <c r="A372" s="7">
        <v>8</v>
      </c>
      <c r="B372" s="9">
        <f t="shared" si="21"/>
        <v>5</v>
      </c>
      <c r="C372" s="9" t="str">
        <f ca="1">IF(G372=$E$2+1,D362,INDIRECT(ADDRESS(4+MOD(IF(G372&lt;$E$2+1,G372,$E$2+$E$2+2-G372)-A372+2*$E$2+1,2*$E$2+1),3)))</f>
        <v>Player 9</v>
      </c>
      <c r="D372" s="7" t="str">
        <f ca="1" t="shared" si="20"/>
        <v>Player 11 or Rest</v>
      </c>
      <c r="E372" s="7"/>
      <c r="F372" s="7"/>
      <c r="G372" s="2">
        <f>1+MOD(A372+D361-2,2*$E$2+1)</f>
        <v>7</v>
      </c>
    </row>
    <row r="373" spans="1:7" s="2" customFormat="1" ht="24.75" customHeight="1">
      <c r="A373" s="7">
        <v>9</v>
      </c>
      <c r="B373" s="9">
        <f t="shared" si="21"/>
        <v>4</v>
      </c>
      <c r="C373" s="9" t="str">
        <f ca="1">IF(G373=$E$2+1,D362,INDIRECT(ADDRESS(4+MOD(IF(G373&lt;$E$2+1,G373,$E$2+$E$2+2-G373)-A373+2*$E$2+1,2*$E$2+1),3)))</f>
        <v>Player 7</v>
      </c>
      <c r="D373" s="7" t="str">
        <f ca="1" t="shared" si="20"/>
        <v>Player 11 or Rest</v>
      </c>
      <c r="E373" s="7"/>
      <c r="F373" s="7"/>
      <c r="G373" s="2">
        <f>1+MOD(A373+D361-2,2*$E$2+1)</f>
        <v>8</v>
      </c>
    </row>
    <row r="374" spans="1:7" s="2" customFormat="1" ht="24.75" customHeight="1">
      <c r="A374" s="7">
        <v>10</v>
      </c>
      <c r="B374" s="9">
        <f t="shared" si="21"/>
        <v>3</v>
      </c>
      <c r="C374" s="9" t="str">
        <f ca="1">IF(G374=$E$2+1,D362,INDIRECT(ADDRESS(4+MOD(IF(G374&lt;$E$2+1,G374,$E$2+$E$2+2-G374)-A374+2*$E$2+1,2*$E$2+1),3)))</f>
        <v>Player 5</v>
      </c>
      <c r="D374" s="7" t="str">
        <f ca="1" t="shared" si="20"/>
        <v>Player 11 or Rest</v>
      </c>
      <c r="E374" s="7"/>
      <c r="F374" s="7"/>
      <c r="G374" s="2">
        <f>1+MOD(A374+D361-2,2*$E$2+1)</f>
        <v>9</v>
      </c>
    </row>
    <row r="375" spans="1:7" s="2" customFormat="1" ht="24.75" customHeight="1">
      <c r="A375" s="7">
        <v>11</v>
      </c>
      <c r="B375" s="9">
        <f t="shared" si="21"/>
        <v>2</v>
      </c>
      <c r="C375" s="9" t="str">
        <f ca="1">IF(G375=$E$2+1,D362,INDIRECT(ADDRESS(4+MOD(IF(G375&lt;$E$2+1,G375,$E$2+$E$2+2-G375)-A375+2*$E$2+1,2*$E$2+1),3)))</f>
        <v>Player 3</v>
      </c>
      <c r="D375" s="7" t="str">
        <f ca="1" t="shared" si="20"/>
        <v>Player 11 or Rest</v>
      </c>
      <c r="E375" s="7"/>
      <c r="F375" s="7"/>
      <c r="G375" s="2">
        <f>1+MOD(A375+D361-2,2*$E$2+1)</f>
        <v>10</v>
      </c>
    </row>
    <row r="376" s="2" customFormat="1" ht="24.75" customHeight="1">
      <c r="F376" s="3"/>
    </row>
  </sheetData>
  <printOptions/>
  <pageMargins left="0.75" right="0.75" top="1" bottom="1" header="0.5" footer="0.5"/>
  <pageSetup horizontalDpi="600" verticalDpi="600" orientation="portrait" paperSize="9" r:id="rId1"/>
  <rowBreaks count="22" manualBreakCount="22">
    <brk id="16" max="255" man="1"/>
    <brk id="30" max="255" man="1"/>
    <brk id="44" max="255" man="1"/>
    <brk id="58" max="255" man="1"/>
    <brk id="72" max="255" man="1"/>
    <brk id="86" max="255" man="1"/>
    <brk id="100" max="255" man="1"/>
    <brk id="114" max="255" man="1"/>
    <brk id="128" max="255" man="1"/>
    <brk id="142" max="255" man="1"/>
    <brk id="156" max="255" man="1"/>
    <brk id="170" max="255" man="1"/>
    <brk id="189" max="255" man="1"/>
    <brk id="208" max="255" man="1"/>
    <brk id="227" max="255" man="1"/>
    <brk id="246" max="255" man="1"/>
    <brk id="265" max="255" man="1"/>
    <brk id="284" max="255" man="1"/>
    <brk id="303" max="255" man="1"/>
    <brk id="322" max="255" man="1"/>
    <brk id="341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2005-05-10T19:36:43Z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