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<sst xmlns="http://schemas.openxmlformats.org/spreadsheetml/2006/main" count="668" uniqueCount="52">
  <si>
    <t>Player 1</t>
  </si>
  <si>
    <t>Player 2</t>
  </si>
  <si>
    <t>Player 3</t>
  </si>
  <si>
    <t>V</t>
  </si>
  <si>
    <t>Score</t>
  </si>
  <si>
    <t>N table</t>
  </si>
  <si>
    <t>Rest</t>
  </si>
  <si>
    <t>N Pls</t>
  </si>
  <si>
    <t>N tables</t>
  </si>
  <si>
    <t>Results</t>
  </si>
  <si>
    <t>Right</t>
  </si>
  <si>
    <t>Left</t>
  </si>
  <si>
    <t>Player 4</t>
  </si>
  <si>
    <t>p(m)=1+[(m-t+2n+1) on mod(2n+1)]</t>
  </si>
  <si>
    <t>Player 5</t>
  </si>
  <si>
    <t>Player 6</t>
  </si>
  <si>
    <t>Player 7</t>
  </si>
  <si>
    <t>Player 8</t>
  </si>
  <si>
    <t>Player 9</t>
  </si>
  <si>
    <t>Player 10</t>
  </si>
  <si>
    <t>Player 11</t>
  </si>
  <si>
    <t>Player 12</t>
  </si>
  <si>
    <t>Player 13</t>
  </si>
  <si>
    <t>Player 14</t>
  </si>
  <si>
    <t>Player 15</t>
  </si>
  <si>
    <t>Player 16</t>
  </si>
  <si>
    <t>Player 17</t>
  </si>
  <si>
    <t>Player 18</t>
  </si>
  <si>
    <t>Player 19</t>
  </si>
  <si>
    <t>Player 20</t>
  </si>
  <si>
    <t>Player 21</t>
  </si>
  <si>
    <t>Player 22</t>
  </si>
  <si>
    <t>Player 23</t>
  </si>
  <si>
    <t>Player 24</t>
  </si>
  <si>
    <t>Player 25</t>
  </si>
  <si>
    <t>Player 26</t>
  </si>
  <si>
    <t>Player 27</t>
  </si>
  <si>
    <t>Player 28</t>
  </si>
  <si>
    <t>Player 29</t>
  </si>
  <si>
    <t>Player 30</t>
  </si>
  <si>
    <t>PLACE "N table Left" and "N table Right" to the board, please.</t>
  </si>
  <si>
    <t>Player 33 or Rest</t>
  </si>
  <si>
    <t>Player 31</t>
  </si>
  <si>
    <t>Player 32</t>
  </si>
  <si>
    <t>m(p)=1+[(p+t-2) on mod(2n+1)]</t>
  </si>
  <si>
    <t>ENTER PLAYERS NAMES OR "REST"</t>
  </si>
  <si>
    <t>Players Card</t>
  </si>
  <si>
    <t>N player</t>
  </si>
  <si>
    <t>Player</t>
  </si>
  <si>
    <t>N place</t>
  </si>
  <si>
    <t>Lap</t>
  </si>
  <si>
    <t>N Lap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</si>
</sst>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44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7.25390625" style="0" customWidth="1"/>
    <col min="2" max="2" width="3.75390625" style="0" customWidth="1"/>
    <col min="3" max="4" width="30.75390625" style="0" customWidth="1"/>
    <col min="5" max="5" width="3.75390625" style="0" customWidth="1"/>
    <col min="6" max="6" width="10.75390625" style="8" customWidth="1"/>
  </cols>
  <sheetData>
    <row r="1" spans="1:4" ht="12.75">
      <c r="A1" t="s">
        <v>9</v>
      </c>
      <c r="C1" t="s">
        <v>44</v>
      </c>
      <c r="D1" t="s">
        <v>13</v>
      </c>
    </row>
    <row r="2" spans="1:5" ht="12.75">
      <c r="A2" t="s">
        <v>7</v>
      </c>
      <c r="C2" s="2">
        <v>33</v>
      </c>
      <c r="D2" s="1" t="s">
        <v>8</v>
      </c>
      <c r="E2">
        <f>FLOOR(C2/2,1)</f>
        <v>16</v>
      </c>
    </row>
    <row r="3" spans="3:6" ht="12.75">
      <c r="C3" s="11" t="s">
        <v>45</v>
      </c>
      <c r="F3" s="8" t="s">
        <v>6</v>
      </c>
    </row>
    <row r="4" spans="1:3" ht="12.75">
      <c r="A4">
        <v>1</v>
      </c>
      <c r="C4" t="s">
        <v>0</v>
      </c>
    </row>
    <row r="5" spans="1:3" ht="12.75">
      <c r="A5">
        <v>2</v>
      </c>
      <c r="C5" t="s">
        <v>1</v>
      </c>
    </row>
    <row r="6" spans="1:3" ht="12.75">
      <c r="A6">
        <v>3</v>
      </c>
      <c r="C6" t="s">
        <v>2</v>
      </c>
    </row>
    <row r="7" spans="1:3" ht="12.75">
      <c r="A7">
        <v>4</v>
      </c>
      <c r="C7" t="s">
        <v>12</v>
      </c>
    </row>
    <row r="8" spans="1:3" ht="12.75">
      <c r="A8">
        <v>5</v>
      </c>
      <c r="C8" t="s">
        <v>14</v>
      </c>
    </row>
    <row r="9" spans="1:3" ht="12.75">
      <c r="A9">
        <v>6</v>
      </c>
      <c r="C9" t="s">
        <v>15</v>
      </c>
    </row>
    <row r="10" spans="1:3" ht="12.75">
      <c r="A10">
        <v>7</v>
      </c>
      <c r="C10" t="s">
        <v>16</v>
      </c>
    </row>
    <row r="11" spans="1:3" ht="12.75">
      <c r="A11">
        <v>8</v>
      </c>
      <c r="C11" t="s">
        <v>17</v>
      </c>
    </row>
    <row r="12" spans="1:3" ht="12.75">
      <c r="A12">
        <v>9</v>
      </c>
      <c r="C12" t="s">
        <v>18</v>
      </c>
    </row>
    <row r="13" spans="1:3" ht="12.75">
      <c r="A13">
        <v>10</v>
      </c>
      <c r="C13" t="s">
        <v>19</v>
      </c>
    </row>
    <row r="14" spans="1:3" ht="12.75">
      <c r="A14">
        <v>11</v>
      </c>
      <c r="C14" t="s">
        <v>20</v>
      </c>
    </row>
    <row r="15" spans="1:3" ht="12.75">
      <c r="A15">
        <v>12</v>
      </c>
      <c r="C15" t="s">
        <v>21</v>
      </c>
    </row>
    <row r="16" spans="1:3" ht="12.75">
      <c r="A16">
        <v>13</v>
      </c>
      <c r="C16" t="s">
        <v>22</v>
      </c>
    </row>
    <row r="17" spans="1:3" ht="12.75">
      <c r="A17">
        <v>14</v>
      </c>
      <c r="C17" t="s">
        <v>23</v>
      </c>
    </row>
    <row r="18" spans="1:3" ht="12.75">
      <c r="A18">
        <v>15</v>
      </c>
      <c r="C18" t="s">
        <v>24</v>
      </c>
    </row>
    <row r="19" spans="1:3" ht="12.75">
      <c r="A19">
        <v>16</v>
      </c>
      <c r="C19" t="s">
        <v>25</v>
      </c>
    </row>
    <row r="20" spans="1:3" ht="12.75">
      <c r="A20">
        <v>17</v>
      </c>
      <c r="C20" t="s">
        <v>26</v>
      </c>
    </row>
    <row r="21" spans="1:3" ht="12.75">
      <c r="A21">
        <v>18</v>
      </c>
      <c r="C21" t="s">
        <v>27</v>
      </c>
    </row>
    <row r="22" spans="1:3" ht="12.75">
      <c r="A22">
        <v>19</v>
      </c>
      <c r="C22" t="s">
        <v>28</v>
      </c>
    </row>
    <row r="23" spans="1:3" ht="12.75">
      <c r="A23">
        <v>20</v>
      </c>
      <c r="C23" t="s">
        <v>29</v>
      </c>
    </row>
    <row r="24" spans="1:3" ht="12.75">
      <c r="A24">
        <v>21</v>
      </c>
      <c r="C24" t="s">
        <v>30</v>
      </c>
    </row>
    <row r="25" spans="1:3" ht="12.75">
      <c r="A25">
        <v>22</v>
      </c>
      <c r="C25" t="s">
        <v>31</v>
      </c>
    </row>
    <row r="26" spans="1:3" ht="12.75">
      <c r="A26">
        <v>23</v>
      </c>
      <c r="C26" t="s">
        <v>32</v>
      </c>
    </row>
    <row r="27" spans="1:3" ht="12.75">
      <c r="A27">
        <v>24</v>
      </c>
      <c r="C27" t="s">
        <v>33</v>
      </c>
    </row>
    <row r="28" spans="1:3" ht="12.75">
      <c r="A28">
        <v>25</v>
      </c>
      <c r="C28" t="s">
        <v>34</v>
      </c>
    </row>
    <row r="29" spans="1:3" ht="12.75">
      <c r="A29">
        <v>26</v>
      </c>
      <c r="C29" t="s">
        <v>35</v>
      </c>
    </row>
    <row r="30" spans="1:3" ht="12.75">
      <c r="A30">
        <v>27</v>
      </c>
      <c r="C30" t="s">
        <v>36</v>
      </c>
    </row>
    <row r="31" spans="1:3" ht="12.75">
      <c r="A31">
        <v>28</v>
      </c>
      <c r="C31" t="s">
        <v>37</v>
      </c>
    </row>
    <row r="32" spans="1:3" ht="12.75">
      <c r="A32">
        <v>29</v>
      </c>
      <c r="C32" t="s">
        <v>38</v>
      </c>
    </row>
    <row r="33" spans="1:3" ht="12.75">
      <c r="A33">
        <v>30</v>
      </c>
      <c r="C33" t="s">
        <v>39</v>
      </c>
    </row>
    <row r="34" spans="1:3" ht="12.75">
      <c r="A34">
        <v>31</v>
      </c>
      <c r="C34" t="s">
        <v>42</v>
      </c>
    </row>
    <row r="35" spans="1:3" ht="12.75">
      <c r="A35">
        <v>32</v>
      </c>
      <c r="C35" t="s">
        <v>43</v>
      </c>
    </row>
    <row r="36" spans="1:3" ht="12.75">
      <c r="A36">
        <v>33</v>
      </c>
      <c r="C36" t="s">
        <v>41</v>
      </c>
    </row>
    <row r="38" ht="12.75">
      <c r="C38" s="12" t="s">
        <v>40</v>
      </c>
    </row>
    <row r="39" ht="12.75">
      <c r="A39" t="s">
        <v>9</v>
      </c>
    </row>
    <row r="40" spans="3:4" ht="12.75">
      <c r="C40" s="1" t="s">
        <v>50</v>
      </c>
      <c r="D40" s="2">
        <v>1</v>
      </c>
    </row>
    <row r="42" spans="1:6" ht="12.75">
      <c r="A42" s="3" t="s">
        <v>5</v>
      </c>
      <c r="B42" s="5" t="s">
        <v>3</v>
      </c>
      <c r="C42" s="4" t="s">
        <v>11</v>
      </c>
      <c r="D42" s="3" t="s">
        <v>10</v>
      </c>
      <c r="E42" s="5" t="s">
        <v>3</v>
      </c>
      <c r="F42" s="9" t="s">
        <v>4</v>
      </c>
    </row>
    <row r="43" spans="1:6" ht="12.75">
      <c r="A43" s="3">
        <v>1</v>
      </c>
      <c r="B43" s="3"/>
      <c r="C43" s="4" t="str">
        <f ca="1">INDIRECT(ADDRESS(4+MOD(1-D40+2*$E$2+1,2*$E$2+1),3))</f>
        <v>Player 1</v>
      </c>
      <c r="D43" s="3" t="str">
        <f ca="1">INDIRECT(ADDRESS(4+MOD(33-D40+2*$E$2+1,2*$E$2+1),3))</f>
        <v>Player 33 or Rest</v>
      </c>
      <c r="E43" s="3"/>
      <c r="F43" s="9"/>
    </row>
    <row r="44" spans="1:6" ht="12.75">
      <c r="A44" s="3">
        <v>2</v>
      </c>
      <c r="B44" s="3"/>
      <c r="C44" s="4" t="str">
        <f ca="1">INDIRECT(ADDRESS(4+MOD(2-D40+2*$E$2+1,2*$E$2+1),3))</f>
        <v>Player 2</v>
      </c>
      <c r="D44" s="3" t="str">
        <f ca="1">INDIRECT(ADDRESS(4+MOD(32-D40+2*$E$2+1,2*$E$2+1),3))</f>
        <v>Player 32</v>
      </c>
      <c r="E44" s="3"/>
      <c r="F44" s="9"/>
    </row>
    <row r="45" spans="1:6" ht="12.75">
      <c r="A45" s="3">
        <v>3</v>
      </c>
      <c r="B45" s="3"/>
      <c r="C45" s="4" t="str">
        <f ca="1">INDIRECT(ADDRESS(4+MOD(3-D40+2*$E$2+1,2*$E$2+1),3))</f>
        <v>Player 3</v>
      </c>
      <c r="D45" s="3" t="str">
        <f ca="1">INDIRECT(ADDRESS(4+MOD(31-D40+2*$E$2+1,2*$E$2+1),3))</f>
        <v>Player 31</v>
      </c>
      <c r="E45" s="3"/>
      <c r="F45" s="9"/>
    </row>
    <row r="46" spans="1:6" ht="12.75">
      <c r="A46" s="3">
        <v>4</v>
      </c>
      <c r="B46" s="3"/>
      <c r="C46" s="4" t="str">
        <f ca="1">INDIRECT(ADDRESS(4+MOD(4-D40+2*$E$2+1,2*$E$2+1),3))</f>
        <v>Player 4</v>
      </c>
      <c r="D46" s="3" t="str">
        <f ca="1">INDIRECT(ADDRESS(4+MOD(30-D40+2*$E$2+1,2*$E$2+1),3))</f>
        <v>Player 30</v>
      </c>
      <c r="E46" s="3"/>
      <c r="F46" s="9"/>
    </row>
    <row r="47" spans="1:6" ht="12.75">
      <c r="A47" s="3">
        <v>5</v>
      </c>
      <c r="B47" s="3"/>
      <c r="C47" s="4" t="str">
        <f ca="1">INDIRECT(ADDRESS(4+MOD(5-D40+2*$E$2+1,2*$E$2+1),3))</f>
        <v>Player 5</v>
      </c>
      <c r="D47" s="3" t="str">
        <f ca="1">INDIRECT(ADDRESS(4+MOD(29-D40+2*$E$2+1,2*$E$2+1),3))</f>
        <v>Player 29</v>
      </c>
      <c r="E47" s="3"/>
      <c r="F47" s="9"/>
    </row>
    <row r="48" spans="1:6" ht="12.75">
      <c r="A48" s="3">
        <v>6</v>
      </c>
      <c r="B48" s="3"/>
      <c r="C48" s="4" t="str">
        <f ca="1">INDIRECT(ADDRESS(4+MOD(6-D40+2*$E$2+1,2*$E$2+1),3))</f>
        <v>Player 6</v>
      </c>
      <c r="D48" s="3" t="str">
        <f ca="1">INDIRECT(ADDRESS(4+MOD(28-D40+2*$E$2+1,2*$E$2+1),3))</f>
        <v>Player 28</v>
      </c>
      <c r="E48" s="3"/>
      <c r="F48" s="9"/>
    </row>
    <row r="49" spans="1:6" ht="12.75">
      <c r="A49" s="3">
        <v>7</v>
      </c>
      <c r="B49" s="3"/>
      <c r="C49" s="4" t="str">
        <f ca="1">INDIRECT(ADDRESS(4+MOD(7-D40+2*$E$2+1,2*$E$2+1),3))</f>
        <v>Player 7</v>
      </c>
      <c r="D49" s="3" t="str">
        <f ca="1">INDIRECT(ADDRESS(4+MOD(27-D40+2*$E$2+1,2*$E$2+1),3))</f>
        <v>Player 27</v>
      </c>
      <c r="E49" s="3"/>
      <c r="F49" s="9"/>
    </row>
    <row r="50" spans="1:6" ht="12.75">
      <c r="A50" s="3">
        <v>8</v>
      </c>
      <c r="B50" s="3"/>
      <c r="C50" s="4" t="str">
        <f ca="1">INDIRECT(ADDRESS(4+MOD(8-D40+2*$E$2+1,2*$E$2+1),3))</f>
        <v>Player 8</v>
      </c>
      <c r="D50" s="3" t="str">
        <f ca="1">INDIRECT(ADDRESS(4+MOD(26-D40+2*$E$2+1,2*$E$2+1),3))</f>
        <v>Player 26</v>
      </c>
      <c r="E50" s="3"/>
      <c r="F50" s="9"/>
    </row>
    <row r="51" spans="1:6" ht="12.75">
      <c r="A51" s="3">
        <v>9</v>
      </c>
      <c r="B51" s="3"/>
      <c r="C51" s="4" t="str">
        <f ca="1">INDIRECT(ADDRESS(4+MOD(9-D40+2*$E$2+1,2*$E$2+1),3))</f>
        <v>Player 9</v>
      </c>
      <c r="D51" s="3" t="str">
        <f ca="1">INDIRECT(ADDRESS(4+MOD(25-D40+2*$E$2+1,2*$E$2+1),3))</f>
        <v>Player 25</v>
      </c>
      <c r="E51" s="3"/>
      <c r="F51" s="9"/>
    </row>
    <row r="52" spans="1:6" ht="12.75">
      <c r="A52" s="3">
        <v>10</v>
      </c>
      <c r="B52" s="3"/>
      <c r="C52" s="4" t="str">
        <f ca="1">INDIRECT(ADDRESS(4+MOD(10-D40+2*$E$2+1,2*$E$2+1),3))</f>
        <v>Player 10</v>
      </c>
      <c r="D52" s="3" t="str">
        <f ca="1">INDIRECT(ADDRESS(4+MOD(24-D40+2*$E$2+1,2*$E$2+1),3))</f>
        <v>Player 24</v>
      </c>
      <c r="E52" s="3"/>
      <c r="F52" s="9"/>
    </row>
    <row r="53" spans="1:6" ht="12.75">
      <c r="A53" s="3">
        <v>11</v>
      </c>
      <c r="B53" s="3"/>
      <c r="C53" s="4" t="str">
        <f ca="1">INDIRECT(ADDRESS(4+MOD(11-D40+2*$E$2+1,2*$E$2+1),3))</f>
        <v>Player 11</v>
      </c>
      <c r="D53" s="3" t="str">
        <f ca="1">INDIRECT(ADDRESS(4+MOD(23-D40+2*$E$2+1,2*$E$2+1),3))</f>
        <v>Player 23</v>
      </c>
      <c r="E53" s="3"/>
      <c r="F53" s="9"/>
    </row>
    <row r="54" spans="1:6" ht="12.75">
      <c r="A54" s="3">
        <v>12</v>
      </c>
      <c r="B54" s="3"/>
      <c r="C54" s="4" t="str">
        <f ca="1">INDIRECT(ADDRESS(4+MOD(12-D40+2*$E$2+1,2*$E$2+1),3))</f>
        <v>Player 12</v>
      </c>
      <c r="D54" s="3" t="str">
        <f ca="1">INDIRECT(ADDRESS(4+MOD(22-D40+2*$E$2+1,2*$E$2+1),3))</f>
        <v>Player 22</v>
      </c>
      <c r="E54" s="3"/>
      <c r="F54" s="9"/>
    </row>
    <row r="55" spans="1:6" ht="12.75">
      <c r="A55" s="3">
        <v>13</v>
      </c>
      <c r="B55" s="3"/>
      <c r="C55" s="4" t="str">
        <f ca="1">INDIRECT(ADDRESS(4+MOD(13-D40+2*$E$2+1,2*$E$2+1),3))</f>
        <v>Player 13</v>
      </c>
      <c r="D55" s="3" t="str">
        <f ca="1">INDIRECT(ADDRESS(4+MOD(21-D40+2*$E$2+1,2*$E$2+1),3))</f>
        <v>Player 21</v>
      </c>
      <c r="E55" s="3"/>
      <c r="F55" s="9"/>
    </row>
    <row r="56" spans="1:6" ht="12.75">
      <c r="A56" s="3">
        <v>14</v>
      </c>
      <c r="B56" s="3"/>
      <c r="C56" s="4" t="str">
        <f ca="1">INDIRECT(ADDRESS(4+MOD(14-D40+2*$E$2+1,2*$E$2+1),3))</f>
        <v>Player 14</v>
      </c>
      <c r="D56" s="3" t="str">
        <f ca="1">INDIRECT(ADDRESS(4+MOD(20-D40+2*$E$2+1,2*$E$2+1),3))</f>
        <v>Player 20</v>
      </c>
      <c r="E56" s="3"/>
      <c r="F56" s="9"/>
    </row>
    <row r="57" spans="1:6" ht="12.75">
      <c r="A57" s="3">
        <v>15</v>
      </c>
      <c r="B57" s="3"/>
      <c r="C57" s="4" t="str">
        <f ca="1">INDIRECT(ADDRESS(4+MOD(15-D40+2*$E$2+1,2*$E$2+1),3))</f>
        <v>Player 15</v>
      </c>
      <c r="D57" s="3" t="str">
        <f ca="1">INDIRECT(ADDRESS(4+MOD(19-D40+2*$E$2+1,2*$E$2+1),3))</f>
        <v>Player 19</v>
      </c>
      <c r="E57" s="3"/>
      <c r="F57" s="9"/>
    </row>
    <row r="58" spans="1:6" ht="12.75">
      <c r="A58" s="3">
        <v>16</v>
      </c>
      <c r="B58" s="3"/>
      <c r="C58" s="4" t="str">
        <f ca="1">INDIRECT(ADDRESS(4+MOD(16-D40+2*$E$2+1,2*$E$2+1),3))</f>
        <v>Player 16</v>
      </c>
      <c r="D58" s="3" t="str">
        <f ca="1">INDIRECT(ADDRESS(4+MOD(18-D40+2*$E$2+1,2*$E$2+1),3))</f>
        <v>Player 18</v>
      </c>
      <c r="E58" s="3"/>
      <c r="F58" s="9"/>
    </row>
    <row r="59" spans="1:6" ht="12.75">
      <c r="A59" s="6"/>
      <c r="B59" s="6"/>
      <c r="C59" s="7" t="str">
        <f ca="1">INDIRECT(ADDRESS(4+MOD(17-D40+2*$E$2+1,2*$E$2+1),3))</f>
        <v>Player 17</v>
      </c>
      <c r="D59" s="6" t="s">
        <v>6</v>
      </c>
      <c r="E59" s="6"/>
      <c r="F59" s="10"/>
    </row>
    <row r="60" spans="1:6" ht="12.75">
      <c r="A60" s="6"/>
      <c r="B60" s="6"/>
      <c r="C60" s="7"/>
      <c r="D60" s="6"/>
      <c r="E60" s="6"/>
      <c r="F60" s="10"/>
    </row>
    <row r="61" spans="1:6" ht="12.75">
      <c r="A61" s="6"/>
      <c r="B61" s="6"/>
      <c r="C61" s="7"/>
      <c r="D61" s="6"/>
      <c r="E61" s="6"/>
      <c r="F61" s="10"/>
    </row>
    <row r="62" spans="1:6" ht="12.75">
      <c r="A62" s="6"/>
      <c r="B62" s="6"/>
      <c r="C62" s="7"/>
      <c r="D62" s="6"/>
      <c r="E62" s="6"/>
      <c r="F62" s="10"/>
    </row>
    <row r="64" ht="12.75">
      <c r="A64" t="s">
        <v>9</v>
      </c>
    </row>
    <row r="65" spans="3:4" ht="12.75">
      <c r="C65" s="1" t="s">
        <v>50</v>
      </c>
      <c r="D65" s="2">
        <v>2</v>
      </c>
    </row>
    <row r="67" spans="1:6" ht="12.75">
      <c r="A67" s="3" t="s">
        <v>5</v>
      </c>
      <c r="B67" s="5" t="s">
        <v>3</v>
      </c>
      <c r="C67" s="4" t="s">
        <v>11</v>
      </c>
      <c r="D67" s="3" t="s">
        <v>10</v>
      </c>
      <c r="E67" s="5" t="s">
        <v>3</v>
      </c>
      <c r="F67" s="9" t="s">
        <v>4</v>
      </c>
    </row>
    <row r="68" spans="1:6" ht="12.75">
      <c r="A68" s="3">
        <v>1</v>
      </c>
      <c r="B68" s="3"/>
      <c r="C68" s="4" t="str">
        <f ca="1">INDIRECT(ADDRESS(4+MOD(1-D65+2*$E$2+1,2*$E$2+1),3))</f>
        <v>Player 33 or Rest</v>
      </c>
      <c r="D68" s="3" t="str">
        <f ca="1">INDIRECT(ADDRESS(4+MOD(33-D65+2*$E$2+1,2*$E$2+1),3))</f>
        <v>Player 32</v>
      </c>
      <c r="E68" s="3"/>
      <c r="F68" s="9"/>
    </row>
    <row r="69" spans="1:6" ht="12.75">
      <c r="A69" s="3">
        <v>2</v>
      </c>
      <c r="B69" s="3"/>
      <c r="C69" s="4" t="str">
        <f ca="1">INDIRECT(ADDRESS(4+MOD(2-D65+2*$E$2+1,2*$E$2+1),3))</f>
        <v>Player 1</v>
      </c>
      <c r="D69" s="3" t="str">
        <f ca="1">INDIRECT(ADDRESS(4+MOD(32-D65+2*$E$2+1,2*$E$2+1),3))</f>
        <v>Player 31</v>
      </c>
      <c r="E69" s="3"/>
      <c r="F69" s="9"/>
    </row>
    <row r="70" spans="1:6" ht="12.75">
      <c r="A70" s="3">
        <v>3</v>
      </c>
      <c r="B70" s="3"/>
      <c r="C70" s="4" t="str">
        <f ca="1">INDIRECT(ADDRESS(4+MOD(3-D65+2*$E$2+1,2*$E$2+1),3))</f>
        <v>Player 2</v>
      </c>
      <c r="D70" s="3" t="str">
        <f ca="1">INDIRECT(ADDRESS(4+MOD(31-D65+2*$E$2+1,2*$E$2+1),3))</f>
        <v>Player 30</v>
      </c>
      <c r="E70" s="3"/>
      <c r="F70" s="9"/>
    </row>
    <row r="71" spans="1:6" ht="12.75">
      <c r="A71" s="3">
        <v>4</v>
      </c>
      <c r="B71" s="3"/>
      <c r="C71" s="4" t="str">
        <f ca="1">INDIRECT(ADDRESS(4+MOD(4-D65+2*$E$2+1,2*$E$2+1),3))</f>
        <v>Player 3</v>
      </c>
      <c r="D71" s="3" t="str">
        <f ca="1">INDIRECT(ADDRESS(4+MOD(30-D65+2*$E$2+1,2*$E$2+1),3))</f>
        <v>Player 29</v>
      </c>
      <c r="E71" s="3"/>
      <c r="F71" s="9"/>
    </row>
    <row r="72" spans="1:6" ht="12.75">
      <c r="A72" s="3">
        <v>5</v>
      </c>
      <c r="B72" s="3"/>
      <c r="C72" s="4" t="str">
        <f ca="1">INDIRECT(ADDRESS(4+MOD(5-D65+2*$E$2+1,2*$E$2+1),3))</f>
        <v>Player 4</v>
      </c>
      <c r="D72" s="3" t="str">
        <f ca="1">INDIRECT(ADDRESS(4+MOD(29-D65+2*$E$2+1,2*$E$2+1),3))</f>
        <v>Player 28</v>
      </c>
      <c r="E72" s="3"/>
      <c r="F72" s="9"/>
    </row>
    <row r="73" spans="1:6" ht="12.75">
      <c r="A73" s="3">
        <v>6</v>
      </c>
      <c r="B73" s="3"/>
      <c r="C73" s="4" t="str">
        <f ca="1">INDIRECT(ADDRESS(4+MOD(6-D65+2*$E$2+1,2*$E$2+1),3))</f>
        <v>Player 5</v>
      </c>
      <c r="D73" s="3" t="str">
        <f ca="1">INDIRECT(ADDRESS(4+MOD(28-D65+2*$E$2+1,2*$E$2+1),3))</f>
        <v>Player 27</v>
      </c>
      <c r="E73" s="3"/>
      <c r="F73" s="9"/>
    </row>
    <row r="74" spans="1:6" ht="12.75">
      <c r="A74" s="3">
        <v>7</v>
      </c>
      <c r="B74" s="3"/>
      <c r="C74" s="4" t="str">
        <f ca="1">INDIRECT(ADDRESS(4+MOD(7-D65+2*$E$2+1,2*$E$2+1),3))</f>
        <v>Player 6</v>
      </c>
      <c r="D74" s="3" t="str">
        <f ca="1">INDIRECT(ADDRESS(4+MOD(27-D65+2*$E$2+1,2*$E$2+1),3))</f>
        <v>Player 26</v>
      </c>
      <c r="E74" s="3"/>
      <c r="F74" s="9"/>
    </row>
    <row r="75" spans="1:6" ht="12.75">
      <c r="A75" s="3">
        <v>8</v>
      </c>
      <c r="B75" s="3"/>
      <c r="C75" s="4" t="str">
        <f ca="1">INDIRECT(ADDRESS(4+MOD(8-D65+2*$E$2+1,2*$E$2+1),3))</f>
        <v>Player 7</v>
      </c>
      <c r="D75" s="3" t="str">
        <f ca="1">INDIRECT(ADDRESS(4+MOD(26-D65+2*$E$2+1,2*$E$2+1),3))</f>
        <v>Player 25</v>
      </c>
      <c r="E75" s="3"/>
      <c r="F75" s="9"/>
    </row>
    <row r="76" spans="1:6" ht="12.75">
      <c r="A76" s="3">
        <v>9</v>
      </c>
      <c r="B76" s="3"/>
      <c r="C76" s="4" t="str">
        <f ca="1">INDIRECT(ADDRESS(4+MOD(9-D65+2*$E$2+1,2*$E$2+1),3))</f>
        <v>Player 8</v>
      </c>
      <c r="D76" s="3" t="str">
        <f ca="1">INDIRECT(ADDRESS(4+MOD(25-D65+2*$E$2+1,2*$E$2+1),3))</f>
        <v>Player 24</v>
      </c>
      <c r="E76" s="3"/>
      <c r="F76" s="9"/>
    </row>
    <row r="77" spans="1:6" ht="12.75">
      <c r="A77" s="3">
        <v>10</v>
      </c>
      <c r="B77" s="3"/>
      <c r="C77" s="4" t="str">
        <f ca="1">INDIRECT(ADDRESS(4+MOD(10-D65+2*$E$2+1,2*$E$2+1),3))</f>
        <v>Player 9</v>
      </c>
      <c r="D77" s="3" t="str">
        <f ca="1">INDIRECT(ADDRESS(4+MOD(24-D65+2*$E$2+1,2*$E$2+1),3))</f>
        <v>Player 23</v>
      </c>
      <c r="E77" s="3"/>
      <c r="F77" s="9"/>
    </row>
    <row r="78" spans="1:6" ht="12.75">
      <c r="A78" s="3">
        <v>11</v>
      </c>
      <c r="B78" s="3"/>
      <c r="C78" s="4" t="str">
        <f ca="1">INDIRECT(ADDRESS(4+MOD(11-D65+2*$E$2+1,2*$E$2+1),3))</f>
        <v>Player 10</v>
      </c>
      <c r="D78" s="3" t="str">
        <f ca="1">INDIRECT(ADDRESS(4+MOD(23-D65+2*$E$2+1,2*$E$2+1),3))</f>
        <v>Player 22</v>
      </c>
      <c r="E78" s="3"/>
      <c r="F78" s="9"/>
    </row>
    <row r="79" spans="1:6" ht="12.75">
      <c r="A79" s="3">
        <v>12</v>
      </c>
      <c r="B79" s="3"/>
      <c r="C79" s="4" t="str">
        <f ca="1">INDIRECT(ADDRESS(4+MOD(12-D65+2*$E$2+1,2*$E$2+1),3))</f>
        <v>Player 11</v>
      </c>
      <c r="D79" s="3" t="str">
        <f ca="1">INDIRECT(ADDRESS(4+MOD(22-D65+2*$E$2+1,2*$E$2+1),3))</f>
        <v>Player 21</v>
      </c>
      <c r="E79" s="3"/>
      <c r="F79" s="9"/>
    </row>
    <row r="80" spans="1:6" ht="12.75">
      <c r="A80" s="3">
        <v>13</v>
      </c>
      <c r="B80" s="3"/>
      <c r="C80" s="4" t="str">
        <f ca="1">INDIRECT(ADDRESS(4+MOD(13-D65+2*$E$2+1,2*$E$2+1),3))</f>
        <v>Player 12</v>
      </c>
      <c r="D80" s="3" t="str">
        <f ca="1">INDIRECT(ADDRESS(4+MOD(21-D65+2*$E$2+1,2*$E$2+1),3))</f>
        <v>Player 20</v>
      </c>
      <c r="E80" s="3"/>
      <c r="F80" s="9"/>
    </row>
    <row r="81" spans="1:6" ht="12.75">
      <c r="A81" s="3">
        <v>14</v>
      </c>
      <c r="B81" s="3"/>
      <c r="C81" s="4" t="str">
        <f ca="1">INDIRECT(ADDRESS(4+MOD(14-D65+2*$E$2+1,2*$E$2+1),3))</f>
        <v>Player 13</v>
      </c>
      <c r="D81" s="3" t="str">
        <f ca="1">INDIRECT(ADDRESS(4+MOD(20-D65+2*$E$2+1,2*$E$2+1),3))</f>
        <v>Player 19</v>
      </c>
      <c r="E81" s="3"/>
      <c r="F81" s="9"/>
    </row>
    <row r="82" spans="1:6" ht="12.75">
      <c r="A82" s="3">
        <v>15</v>
      </c>
      <c r="B82" s="3"/>
      <c r="C82" s="4" t="str">
        <f ca="1">INDIRECT(ADDRESS(4+MOD(15-D65+2*$E$2+1,2*$E$2+1),3))</f>
        <v>Player 14</v>
      </c>
      <c r="D82" s="3" t="str">
        <f ca="1">INDIRECT(ADDRESS(4+MOD(19-D65+2*$E$2+1,2*$E$2+1),3))</f>
        <v>Player 18</v>
      </c>
      <c r="E82" s="3"/>
      <c r="F82" s="9"/>
    </row>
    <row r="83" spans="1:6" ht="12.75">
      <c r="A83" s="3">
        <v>16</v>
      </c>
      <c r="B83" s="3"/>
      <c r="C83" s="4" t="str">
        <f ca="1">INDIRECT(ADDRESS(4+MOD(16-D65+2*$E$2+1,2*$E$2+1),3))</f>
        <v>Player 15</v>
      </c>
      <c r="D83" s="3" t="str">
        <f ca="1">INDIRECT(ADDRESS(4+MOD(18-D65+2*$E$2+1,2*$E$2+1),3))</f>
        <v>Player 17</v>
      </c>
      <c r="E83" s="3"/>
      <c r="F83" s="9"/>
    </row>
    <row r="84" spans="1:6" ht="12.75">
      <c r="A84" s="6"/>
      <c r="B84" s="6"/>
      <c r="C84" s="7" t="str">
        <f ca="1">INDIRECT(ADDRESS(4+MOD(17-D65+2*$E$2+1,2*$E$2+1),3))</f>
        <v>Player 16</v>
      </c>
      <c r="D84" s="6" t="s">
        <v>6</v>
      </c>
      <c r="E84" s="6"/>
      <c r="F84" s="10"/>
    </row>
    <row r="85" spans="1:6" ht="12.75">
      <c r="A85" s="6"/>
      <c r="B85" s="6"/>
      <c r="C85" s="7"/>
      <c r="D85" s="6"/>
      <c r="E85" s="6"/>
      <c r="F85" s="10"/>
    </row>
    <row r="86" spans="1:6" ht="12.75">
      <c r="A86" s="6"/>
      <c r="B86" s="6"/>
      <c r="C86" s="7"/>
      <c r="D86" s="6"/>
      <c r="E86" s="6"/>
      <c r="F86" s="10"/>
    </row>
    <row r="87" spans="1:6" ht="12.75">
      <c r="A87" s="6"/>
      <c r="B87" s="6"/>
      <c r="C87" s="7"/>
      <c r="D87" s="6"/>
      <c r="E87" s="6"/>
      <c r="F87" s="10"/>
    </row>
    <row r="88" spans="1:6" ht="12.75">
      <c r="A88" s="6"/>
      <c r="B88" s="6"/>
      <c r="C88" s="7"/>
      <c r="D88" s="6"/>
      <c r="E88" s="6"/>
      <c r="F88" s="10"/>
    </row>
    <row r="89" spans="1:6" ht="12.75">
      <c r="A89" s="6"/>
      <c r="B89" s="6"/>
      <c r="C89" s="7"/>
      <c r="D89" s="6"/>
      <c r="E89" s="6"/>
      <c r="F89" s="10"/>
    </row>
    <row r="90" spans="1:6" ht="12.75">
      <c r="A90" s="6"/>
      <c r="B90" s="6"/>
      <c r="C90" s="7"/>
      <c r="D90" s="6"/>
      <c r="E90" s="6"/>
      <c r="F90" s="10"/>
    </row>
    <row r="91" spans="1:6" ht="12.75">
      <c r="A91" s="6"/>
      <c r="B91" s="6"/>
      <c r="C91" s="7"/>
      <c r="D91" s="6"/>
      <c r="E91" s="6"/>
      <c r="F91" s="10"/>
    </row>
    <row r="92" spans="1:6" ht="12.75">
      <c r="A92" s="6"/>
      <c r="B92" s="6"/>
      <c r="C92" s="7"/>
      <c r="D92" s="6"/>
      <c r="E92" s="6"/>
      <c r="F92" s="10"/>
    </row>
    <row r="93" spans="1:6" ht="12.75">
      <c r="A93" s="6"/>
      <c r="B93" s="6"/>
      <c r="C93" s="7"/>
      <c r="D93" s="6"/>
      <c r="E93" s="6"/>
      <c r="F93" s="10"/>
    </row>
    <row r="94" spans="1:6" ht="12.75">
      <c r="A94" s="6"/>
      <c r="B94" s="6"/>
      <c r="C94" s="7"/>
      <c r="D94" s="6"/>
      <c r="E94" s="6"/>
      <c r="F94" s="10"/>
    </row>
    <row r="95" ht="12.75">
      <c r="A95" t="s">
        <v>9</v>
      </c>
    </row>
    <row r="96" spans="3:4" ht="12.75">
      <c r="C96" s="1" t="s">
        <v>50</v>
      </c>
      <c r="D96" s="2">
        <v>3</v>
      </c>
    </row>
    <row r="98" spans="1:6" ht="12.75">
      <c r="A98" s="3" t="s">
        <v>5</v>
      </c>
      <c r="B98" s="5" t="s">
        <v>3</v>
      </c>
      <c r="C98" s="4" t="s">
        <v>11</v>
      </c>
      <c r="D98" s="3" t="s">
        <v>10</v>
      </c>
      <c r="E98" s="5" t="s">
        <v>3</v>
      </c>
      <c r="F98" s="9" t="s">
        <v>4</v>
      </c>
    </row>
    <row r="99" spans="1:6" ht="12.75">
      <c r="A99" s="3">
        <v>1</v>
      </c>
      <c r="B99" s="3"/>
      <c r="C99" s="4" t="str">
        <f ca="1">INDIRECT(ADDRESS(4+MOD(1-D96+2*$E$2+1,2*$E$2+1),3))</f>
        <v>Player 32</v>
      </c>
      <c r="D99" s="3" t="str">
        <f ca="1">INDIRECT(ADDRESS(4+MOD(33-D96+2*$E$2+1,2*$E$2+1),3))</f>
        <v>Player 31</v>
      </c>
      <c r="E99" s="3"/>
      <c r="F99" s="9"/>
    </row>
    <row r="100" spans="1:6" ht="12.75">
      <c r="A100" s="3">
        <v>2</v>
      </c>
      <c r="B100" s="3"/>
      <c r="C100" s="4" t="str">
        <f ca="1">INDIRECT(ADDRESS(4+MOD(2-D96+2*$E$2+1,2*$E$2+1),3))</f>
        <v>Player 33 or Rest</v>
      </c>
      <c r="D100" s="3" t="str">
        <f ca="1">INDIRECT(ADDRESS(4+MOD(32-D96+2*$E$2+1,2*$E$2+1),3))</f>
        <v>Player 30</v>
      </c>
      <c r="E100" s="3"/>
      <c r="F100" s="9"/>
    </row>
    <row r="101" spans="1:6" ht="12.75">
      <c r="A101" s="3">
        <v>3</v>
      </c>
      <c r="B101" s="3"/>
      <c r="C101" s="4" t="str">
        <f ca="1">INDIRECT(ADDRESS(4+MOD(3-D96+2*$E$2+1,2*$E$2+1),3))</f>
        <v>Player 1</v>
      </c>
      <c r="D101" s="3" t="str">
        <f ca="1">INDIRECT(ADDRESS(4+MOD(31-D96+2*$E$2+1,2*$E$2+1),3))</f>
        <v>Player 29</v>
      </c>
      <c r="E101" s="3"/>
      <c r="F101" s="9"/>
    </row>
    <row r="102" spans="1:6" ht="12.75">
      <c r="A102" s="3">
        <v>4</v>
      </c>
      <c r="B102" s="3"/>
      <c r="C102" s="4" t="str">
        <f ca="1">INDIRECT(ADDRESS(4+MOD(4-D96+2*$E$2+1,2*$E$2+1),3))</f>
        <v>Player 2</v>
      </c>
      <c r="D102" s="3" t="str">
        <f ca="1">INDIRECT(ADDRESS(4+MOD(30-D96+2*$E$2+1,2*$E$2+1),3))</f>
        <v>Player 28</v>
      </c>
      <c r="E102" s="3"/>
      <c r="F102" s="9"/>
    </row>
    <row r="103" spans="1:6" ht="12.75">
      <c r="A103" s="3">
        <v>5</v>
      </c>
      <c r="B103" s="3"/>
      <c r="C103" s="4" t="str">
        <f ca="1">INDIRECT(ADDRESS(4+MOD(5-D96+2*$E$2+1,2*$E$2+1),3))</f>
        <v>Player 3</v>
      </c>
      <c r="D103" s="3" t="str">
        <f ca="1">INDIRECT(ADDRESS(4+MOD(29-D96+2*$E$2+1,2*$E$2+1),3))</f>
        <v>Player 27</v>
      </c>
      <c r="E103" s="3"/>
      <c r="F103" s="9"/>
    </row>
    <row r="104" spans="1:6" ht="12.75">
      <c r="A104" s="3">
        <v>6</v>
      </c>
      <c r="B104" s="3"/>
      <c r="C104" s="4" t="str">
        <f ca="1">INDIRECT(ADDRESS(4+MOD(6-D96+2*$E$2+1,2*$E$2+1),3))</f>
        <v>Player 4</v>
      </c>
      <c r="D104" s="3" t="str">
        <f ca="1">INDIRECT(ADDRESS(4+MOD(28-D96+2*$E$2+1,2*$E$2+1),3))</f>
        <v>Player 26</v>
      </c>
      <c r="E104" s="3"/>
      <c r="F104" s="9"/>
    </row>
    <row r="105" spans="1:6" ht="12.75">
      <c r="A105" s="3">
        <v>7</v>
      </c>
      <c r="B105" s="3"/>
      <c r="C105" s="4" t="str">
        <f ca="1">INDIRECT(ADDRESS(4+MOD(7-D96+2*$E$2+1,2*$E$2+1),3))</f>
        <v>Player 5</v>
      </c>
      <c r="D105" s="3" t="str">
        <f ca="1">INDIRECT(ADDRESS(4+MOD(27-D96+2*$E$2+1,2*$E$2+1),3))</f>
        <v>Player 25</v>
      </c>
      <c r="E105" s="3"/>
      <c r="F105" s="9"/>
    </row>
    <row r="106" spans="1:6" ht="12.75">
      <c r="A106" s="3">
        <v>8</v>
      </c>
      <c r="B106" s="3"/>
      <c r="C106" s="4" t="str">
        <f ca="1">INDIRECT(ADDRESS(4+MOD(8-D96+2*$E$2+1,2*$E$2+1),3))</f>
        <v>Player 6</v>
      </c>
      <c r="D106" s="3" t="str">
        <f ca="1">INDIRECT(ADDRESS(4+MOD(26-D96+2*$E$2+1,2*$E$2+1),3))</f>
        <v>Player 24</v>
      </c>
      <c r="E106" s="3"/>
      <c r="F106" s="9"/>
    </row>
    <row r="107" spans="1:6" ht="12.75">
      <c r="A107" s="3">
        <v>9</v>
      </c>
      <c r="B107" s="3"/>
      <c r="C107" s="4" t="str">
        <f ca="1">INDIRECT(ADDRESS(4+MOD(9-D96+2*$E$2+1,2*$E$2+1),3))</f>
        <v>Player 7</v>
      </c>
      <c r="D107" s="3" t="str">
        <f ca="1">INDIRECT(ADDRESS(4+MOD(25-D96+2*$E$2+1,2*$E$2+1),3))</f>
        <v>Player 23</v>
      </c>
      <c r="E107" s="3"/>
      <c r="F107" s="9"/>
    </row>
    <row r="108" spans="1:6" ht="12.75">
      <c r="A108" s="3">
        <v>10</v>
      </c>
      <c r="B108" s="3"/>
      <c r="C108" s="4" t="str">
        <f ca="1">INDIRECT(ADDRESS(4+MOD(10-D96+2*$E$2+1,2*$E$2+1),3))</f>
        <v>Player 8</v>
      </c>
      <c r="D108" s="3" t="str">
        <f ca="1">INDIRECT(ADDRESS(4+MOD(24-D96+2*$E$2+1,2*$E$2+1),3))</f>
        <v>Player 22</v>
      </c>
      <c r="E108" s="3"/>
      <c r="F108" s="9"/>
    </row>
    <row r="109" spans="1:6" ht="12.75">
      <c r="A109" s="3">
        <v>11</v>
      </c>
      <c r="B109" s="3"/>
      <c r="C109" s="4" t="str">
        <f ca="1">INDIRECT(ADDRESS(4+MOD(11-D96+2*$E$2+1,2*$E$2+1),3))</f>
        <v>Player 9</v>
      </c>
      <c r="D109" s="3" t="str">
        <f ca="1">INDIRECT(ADDRESS(4+MOD(23-D96+2*$E$2+1,2*$E$2+1),3))</f>
        <v>Player 21</v>
      </c>
      <c r="E109" s="3"/>
      <c r="F109" s="9"/>
    </row>
    <row r="110" spans="1:6" ht="12.75">
      <c r="A110" s="3">
        <v>12</v>
      </c>
      <c r="B110" s="3"/>
      <c r="C110" s="4" t="str">
        <f ca="1">INDIRECT(ADDRESS(4+MOD(12-D96+2*$E$2+1,2*$E$2+1),3))</f>
        <v>Player 10</v>
      </c>
      <c r="D110" s="3" t="str">
        <f ca="1">INDIRECT(ADDRESS(4+MOD(22-D96+2*$E$2+1,2*$E$2+1),3))</f>
        <v>Player 20</v>
      </c>
      <c r="E110" s="3"/>
      <c r="F110" s="9"/>
    </row>
    <row r="111" spans="1:6" ht="12.75">
      <c r="A111" s="3">
        <v>13</v>
      </c>
      <c r="B111" s="3"/>
      <c r="C111" s="4" t="str">
        <f ca="1">INDIRECT(ADDRESS(4+MOD(13-D96+2*$E$2+1,2*$E$2+1),3))</f>
        <v>Player 11</v>
      </c>
      <c r="D111" s="3" t="str">
        <f ca="1">INDIRECT(ADDRESS(4+MOD(21-D96+2*$E$2+1,2*$E$2+1),3))</f>
        <v>Player 19</v>
      </c>
      <c r="E111" s="3"/>
      <c r="F111" s="9"/>
    </row>
    <row r="112" spans="1:6" ht="12.75">
      <c r="A112" s="3">
        <v>14</v>
      </c>
      <c r="B112" s="3"/>
      <c r="C112" s="4" t="str">
        <f ca="1">INDIRECT(ADDRESS(4+MOD(14-D96+2*$E$2+1,2*$E$2+1),3))</f>
        <v>Player 12</v>
      </c>
      <c r="D112" s="3" t="str">
        <f ca="1">INDIRECT(ADDRESS(4+MOD(20-D96+2*$E$2+1,2*$E$2+1),3))</f>
        <v>Player 18</v>
      </c>
      <c r="E112" s="3"/>
      <c r="F112" s="9"/>
    </row>
    <row r="113" spans="1:6" ht="12.75">
      <c r="A113" s="3">
        <v>15</v>
      </c>
      <c r="B113" s="3"/>
      <c r="C113" s="4" t="str">
        <f ca="1">INDIRECT(ADDRESS(4+MOD(15-D96+2*$E$2+1,2*$E$2+1),3))</f>
        <v>Player 13</v>
      </c>
      <c r="D113" s="3" t="str">
        <f ca="1">INDIRECT(ADDRESS(4+MOD(19-D96+2*$E$2+1,2*$E$2+1),3))</f>
        <v>Player 17</v>
      </c>
      <c r="E113" s="3"/>
      <c r="F113" s="9"/>
    </row>
    <row r="114" spans="1:6" ht="12.75">
      <c r="A114" s="3">
        <v>16</v>
      </c>
      <c r="B114" s="3"/>
      <c r="C114" s="4" t="str">
        <f ca="1">INDIRECT(ADDRESS(4+MOD(16-D96+2*$E$2+1,2*$E$2+1),3))</f>
        <v>Player 14</v>
      </c>
      <c r="D114" s="3" t="str">
        <f ca="1">INDIRECT(ADDRESS(4+MOD(18-D96+2*$E$2+1,2*$E$2+1),3))</f>
        <v>Player 16</v>
      </c>
      <c r="E114" s="3"/>
      <c r="F114" s="9"/>
    </row>
    <row r="115" spans="1:6" ht="12.75">
      <c r="A115" s="6"/>
      <c r="B115" s="6"/>
      <c r="C115" s="7" t="str">
        <f ca="1">INDIRECT(ADDRESS(4+MOD(17-D96+2*$E$2+1,2*$E$2+1),3))</f>
        <v>Player 15</v>
      </c>
      <c r="D115" s="6" t="s">
        <v>6</v>
      </c>
      <c r="E115" s="6"/>
      <c r="F115" s="10"/>
    </row>
    <row r="116" spans="1:6" ht="12.75">
      <c r="A116" s="6"/>
      <c r="B116" s="6"/>
      <c r="C116" s="7"/>
      <c r="D116" s="6"/>
      <c r="E116" s="6"/>
      <c r="F116" s="10"/>
    </row>
    <row r="117" spans="1:6" ht="12.75">
      <c r="A117" s="6"/>
      <c r="B117" s="6"/>
      <c r="C117" s="7"/>
      <c r="D117" s="6"/>
      <c r="E117" s="6"/>
      <c r="F117" s="10"/>
    </row>
    <row r="118" spans="1:6" ht="12.75">
      <c r="A118" s="6"/>
      <c r="B118" s="6"/>
      <c r="C118" s="7"/>
      <c r="D118" s="6"/>
      <c r="E118" s="6"/>
      <c r="F118" s="10"/>
    </row>
    <row r="119" spans="1:6" ht="12.75">
      <c r="A119" s="6"/>
      <c r="B119" s="6"/>
      <c r="C119" s="7"/>
      <c r="D119" s="6"/>
      <c r="E119" s="6"/>
      <c r="F119" s="10"/>
    </row>
    <row r="120" spans="1:6" ht="12.75">
      <c r="A120" s="6"/>
      <c r="B120" s="6"/>
      <c r="C120" s="7"/>
      <c r="D120" s="6"/>
      <c r="E120" s="6"/>
      <c r="F120" s="10"/>
    </row>
    <row r="121" spans="1:6" ht="12.75">
      <c r="A121" s="6"/>
      <c r="B121" s="6"/>
      <c r="C121" s="7"/>
      <c r="D121" s="6"/>
      <c r="E121" s="6"/>
      <c r="F121" s="10"/>
    </row>
    <row r="122" spans="1:6" ht="12.75">
      <c r="A122" s="6"/>
      <c r="B122" s="6"/>
      <c r="C122" s="7"/>
      <c r="D122" s="6"/>
      <c r="E122" s="6"/>
      <c r="F122" s="10"/>
    </row>
    <row r="123" spans="1:6" ht="12.75">
      <c r="A123" s="6"/>
      <c r="B123" s="6"/>
      <c r="C123" s="7"/>
      <c r="D123" s="6"/>
      <c r="E123" s="6"/>
      <c r="F123" s="10"/>
    </row>
    <row r="124" spans="1:6" ht="12.75">
      <c r="A124" s="6"/>
      <c r="B124" s="6"/>
      <c r="C124" s="7"/>
      <c r="D124" s="6"/>
      <c r="E124" s="6"/>
      <c r="F124" s="10"/>
    </row>
    <row r="125" spans="1:6" ht="12.75">
      <c r="A125" s="6"/>
      <c r="B125" s="6"/>
      <c r="C125" s="7"/>
      <c r="D125" s="6"/>
      <c r="E125" s="6"/>
      <c r="F125" s="10"/>
    </row>
    <row r="126" spans="1:6" ht="12.75">
      <c r="A126" s="6"/>
      <c r="B126" s="6"/>
      <c r="C126" s="7"/>
      <c r="D126" s="6"/>
      <c r="E126" s="6"/>
      <c r="F126" s="10"/>
    </row>
    <row r="127" ht="12.75">
      <c r="A127" t="s">
        <v>9</v>
      </c>
    </row>
    <row r="128" spans="3:4" ht="12.75">
      <c r="C128" s="1" t="s">
        <v>50</v>
      </c>
      <c r="D128" s="2">
        <v>4</v>
      </c>
    </row>
    <row r="130" spans="1:6" ht="12.75">
      <c r="A130" s="3" t="s">
        <v>5</v>
      </c>
      <c r="B130" s="5" t="s">
        <v>3</v>
      </c>
      <c r="C130" s="4" t="s">
        <v>11</v>
      </c>
      <c r="D130" s="3" t="s">
        <v>10</v>
      </c>
      <c r="E130" s="5" t="s">
        <v>3</v>
      </c>
      <c r="F130" s="9" t="s">
        <v>4</v>
      </c>
    </row>
    <row r="131" spans="1:6" ht="12.75">
      <c r="A131" s="3">
        <v>1</v>
      </c>
      <c r="B131" s="3"/>
      <c r="C131" s="4" t="str">
        <f ca="1">INDIRECT(ADDRESS(4+MOD(1-D128+2*$E$2+1,2*$E$2+1),3))</f>
        <v>Player 31</v>
      </c>
      <c r="D131" s="3" t="str">
        <f ca="1">INDIRECT(ADDRESS(4+MOD(33-D128+2*$E$2+1,2*$E$2+1),3))</f>
        <v>Player 30</v>
      </c>
      <c r="E131" s="3"/>
      <c r="F131" s="9"/>
    </row>
    <row r="132" spans="1:6" ht="12.75">
      <c r="A132" s="3">
        <v>2</v>
      </c>
      <c r="B132" s="3"/>
      <c r="C132" s="4" t="str">
        <f ca="1">INDIRECT(ADDRESS(4+MOD(2-D128+2*$E$2+1,2*$E$2+1),3))</f>
        <v>Player 32</v>
      </c>
      <c r="D132" s="3" t="str">
        <f ca="1">INDIRECT(ADDRESS(4+MOD(32-D128+2*$E$2+1,2*$E$2+1),3))</f>
        <v>Player 29</v>
      </c>
      <c r="E132" s="3"/>
      <c r="F132" s="9"/>
    </row>
    <row r="133" spans="1:6" ht="12.75">
      <c r="A133" s="3">
        <v>3</v>
      </c>
      <c r="B133" s="3"/>
      <c r="C133" s="4" t="str">
        <f ca="1">INDIRECT(ADDRESS(4+MOD(3-D128+2*$E$2+1,2*$E$2+1),3))</f>
        <v>Player 33 or Rest</v>
      </c>
      <c r="D133" s="3" t="str">
        <f ca="1">INDIRECT(ADDRESS(4+MOD(31-D128+2*$E$2+1,2*$E$2+1),3))</f>
        <v>Player 28</v>
      </c>
      <c r="E133" s="3"/>
      <c r="F133" s="9"/>
    </row>
    <row r="134" spans="1:6" ht="12.75">
      <c r="A134" s="3">
        <v>4</v>
      </c>
      <c r="B134" s="3"/>
      <c r="C134" s="4" t="str">
        <f ca="1">INDIRECT(ADDRESS(4+MOD(4-D128+2*$E$2+1,2*$E$2+1),3))</f>
        <v>Player 1</v>
      </c>
      <c r="D134" s="3" t="str">
        <f ca="1">INDIRECT(ADDRESS(4+MOD(30-D128+2*$E$2+1,2*$E$2+1),3))</f>
        <v>Player 27</v>
      </c>
      <c r="E134" s="3"/>
      <c r="F134" s="9"/>
    </row>
    <row r="135" spans="1:6" ht="12.75">
      <c r="A135" s="3">
        <v>5</v>
      </c>
      <c r="B135" s="3"/>
      <c r="C135" s="4" t="str">
        <f ca="1">INDIRECT(ADDRESS(4+MOD(5-D128+2*$E$2+1,2*$E$2+1),3))</f>
        <v>Player 2</v>
      </c>
      <c r="D135" s="3" t="str">
        <f ca="1">INDIRECT(ADDRESS(4+MOD(29-D128+2*$E$2+1,2*$E$2+1),3))</f>
        <v>Player 26</v>
      </c>
      <c r="E135" s="3"/>
      <c r="F135" s="9"/>
    </row>
    <row r="136" spans="1:6" ht="12.75">
      <c r="A136" s="3">
        <v>6</v>
      </c>
      <c r="B136" s="3"/>
      <c r="C136" s="4" t="str">
        <f ca="1">INDIRECT(ADDRESS(4+MOD(6-D128+2*$E$2+1,2*$E$2+1),3))</f>
        <v>Player 3</v>
      </c>
      <c r="D136" s="3" t="str">
        <f ca="1">INDIRECT(ADDRESS(4+MOD(28-D128+2*$E$2+1,2*$E$2+1),3))</f>
        <v>Player 25</v>
      </c>
      <c r="E136" s="3"/>
      <c r="F136" s="9"/>
    </row>
    <row r="137" spans="1:6" ht="12.75">
      <c r="A137" s="3">
        <v>7</v>
      </c>
      <c r="B137" s="3"/>
      <c r="C137" s="4" t="str">
        <f ca="1">INDIRECT(ADDRESS(4+MOD(7-D128+2*$E$2+1,2*$E$2+1),3))</f>
        <v>Player 4</v>
      </c>
      <c r="D137" s="3" t="str">
        <f ca="1">INDIRECT(ADDRESS(4+MOD(27-D128+2*$E$2+1,2*$E$2+1),3))</f>
        <v>Player 24</v>
      </c>
      <c r="E137" s="3"/>
      <c r="F137" s="9"/>
    </row>
    <row r="138" spans="1:6" ht="12.75">
      <c r="A138" s="3">
        <v>8</v>
      </c>
      <c r="B138" s="3"/>
      <c r="C138" s="4" t="str">
        <f ca="1">INDIRECT(ADDRESS(4+MOD(8-D128+2*$E$2+1,2*$E$2+1),3))</f>
        <v>Player 5</v>
      </c>
      <c r="D138" s="3" t="str">
        <f ca="1">INDIRECT(ADDRESS(4+MOD(26-D128+2*$E$2+1,2*$E$2+1),3))</f>
        <v>Player 23</v>
      </c>
      <c r="E138" s="3"/>
      <c r="F138" s="9"/>
    </row>
    <row r="139" spans="1:6" ht="12.75">
      <c r="A139" s="3">
        <v>9</v>
      </c>
      <c r="B139" s="3"/>
      <c r="C139" s="4" t="str">
        <f ca="1">INDIRECT(ADDRESS(4+MOD(9-D128+2*$E$2+1,2*$E$2+1),3))</f>
        <v>Player 6</v>
      </c>
      <c r="D139" s="3" t="str">
        <f ca="1">INDIRECT(ADDRESS(4+MOD(25-D128+2*$E$2+1,2*$E$2+1),3))</f>
        <v>Player 22</v>
      </c>
      <c r="E139" s="3"/>
      <c r="F139" s="9"/>
    </row>
    <row r="140" spans="1:6" ht="12.75">
      <c r="A140" s="3">
        <v>10</v>
      </c>
      <c r="B140" s="3"/>
      <c r="C140" s="4" t="str">
        <f ca="1">INDIRECT(ADDRESS(4+MOD(10-D128+2*$E$2+1,2*$E$2+1),3))</f>
        <v>Player 7</v>
      </c>
      <c r="D140" s="3" t="str">
        <f ca="1">INDIRECT(ADDRESS(4+MOD(24-D128+2*$E$2+1,2*$E$2+1),3))</f>
        <v>Player 21</v>
      </c>
      <c r="E140" s="3"/>
      <c r="F140" s="9"/>
    </row>
    <row r="141" spans="1:6" ht="12.75">
      <c r="A141" s="3">
        <v>11</v>
      </c>
      <c r="B141" s="3"/>
      <c r="C141" s="4" t="str">
        <f ca="1">INDIRECT(ADDRESS(4+MOD(11-D128+2*$E$2+1,2*$E$2+1),3))</f>
        <v>Player 8</v>
      </c>
      <c r="D141" s="3" t="str">
        <f ca="1">INDIRECT(ADDRESS(4+MOD(23-D128+2*$E$2+1,2*$E$2+1),3))</f>
        <v>Player 20</v>
      </c>
      <c r="E141" s="3"/>
      <c r="F141" s="9"/>
    </row>
    <row r="142" spans="1:6" ht="12.75">
      <c r="A142" s="3">
        <v>12</v>
      </c>
      <c r="B142" s="3"/>
      <c r="C142" s="4" t="str">
        <f ca="1">INDIRECT(ADDRESS(4+MOD(12-D128+2*$E$2+1,2*$E$2+1),3))</f>
        <v>Player 9</v>
      </c>
      <c r="D142" s="3" t="str">
        <f ca="1">INDIRECT(ADDRESS(4+MOD(22-D128+2*$E$2+1,2*$E$2+1),3))</f>
        <v>Player 19</v>
      </c>
      <c r="E142" s="3"/>
      <c r="F142" s="9"/>
    </row>
    <row r="143" spans="1:6" ht="12.75">
      <c r="A143" s="3">
        <v>13</v>
      </c>
      <c r="B143" s="3"/>
      <c r="C143" s="4" t="str">
        <f ca="1">INDIRECT(ADDRESS(4+MOD(13-D128+2*$E$2+1,2*$E$2+1),3))</f>
        <v>Player 10</v>
      </c>
      <c r="D143" s="3" t="str">
        <f ca="1">INDIRECT(ADDRESS(4+MOD(21-D128+2*$E$2+1,2*$E$2+1),3))</f>
        <v>Player 18</v>
      </c>
      <c r="E143" s="3"/>
      <c r="F143" s="9"/>
    </row>
    <row r="144" spans="1:6" ht="12.75">
      <c r="A144" s="3">
        <v>14</v>
      </c>
      <c r="B144" s="3"/>
      <c r="C144" s="4" t="str">
        <f ca="1">INDIRECT(ADDRESS(4+MOD(14-D128+2*$E$2+1,2*$E$2+1),3))</f>
        <v>Player 11</v>
      </c>
      <c r="D144" s="3" t="str">
        <f ca="1">INDIRECT(ADDRESS(4+MOD(20-D128+2*$E$2+1,2*$E$2+1),3))</f>
        <v>Player 17</v>
      </c>
      <c r="E144" s="3"/>
      <c r="F144" s="9"/>
    </row>
    <row r="145" spans="1:6" ht="12.75">
      <c r="A145" s="3">
        <v>15</v>
      </c>
      <c r="B145" s="3"/>
      <c r="C145" s="4" t="str">
        <f ca="1">INDIRECT(ADDRESS(4+MOD(15-D128+2*$E$2+1,2*$E$2+1),3))</f>
        <v>Player 12</v>
      </c>
      <c r="D145" s="3" t="str">
        <f ca="1">INDIRECT(ADDRESS(4+MOD(19-D128+2*$E$2+1,2*$E$2+1),3))</f>
        <v>Player 16</v>
      </c>
      <c r="E145" s="3"/>
      <c r="F145" s="9"/>
    </row>
    <row r="146" spans="1:6" ht="12.75">
      <c r="A146" s="3">
        <v>16</v>
      </c>
      <c r="B146" s="3"/>
      <c r="C146" s="4" t="str">
        <f ca="1">INDIRECT(ADDRESS(4+MOD(16-D128+2*$E$2+1,2*$E$2+1),3))</f>
        <v>Player 13</v>
      </c>
      <c r="D146" s="3" t="str">
        <f ca="1">INDIRECT(ADDRESS(4+MOD(18-D128+2*$E$2+1,2*$E$2+1),3))</f>
        <v>Player 15</v>
      </c>
      <c r="E146" s="3"/>
      <c r="F146" s="9"/>
    </row>
    <row r="147" spans="1:6" ht="12.75">
      <c r="A147" s="6"/>
      <c r="B147" s="6"/>
      <c r="C147" s="7" t="str">
        <f ca="1">INDIRECT(ADDRESS(4+MOD(17-D128+2*$E$2+1,2*$E$2+1),3))</f>
        <v>Player 14</v>
      </c>
      <c r="D147" s="6" t="s">
        <v>6</v>
      </c>
      <c r="E147" s="6"/>
      <c r="F147" s="10"/>
    </row>
    <row r="148" spans="1:6" ht="12.75">
      <c r="A148" s="6"/>
      <c r="B148" s="6"/>
      <c r="C148" s="7"/>
      <c r="D148" s="6"/>
      <c r="E148" s="6"/>
      <c r="F148" s="10"/>
    </row>
    <row r="149" spans="1:6" ht="12.75">
      <c r="A149" s="6"/>
      <c r="B149" s="6"/>
      <c r="C149" s="7"/>
      <c r="D149" s="6"/>
      <c r="E149" s="6"/>
      <c r="F149" s="10"/>
    </row>
    <row r="150" spans="1:6" ht="12.75">
      <c r="A150" s="6"/>
      <c r="B150" s="6"/>
      <c r="C150" s="7"/>
      <c r="D150" s="6"/>
      <c r="E150" s="6"/>
      <c r="F150" s="10"/>
    </row>
    <row r="151" spans="1:6" ht="12.75">
      <c r="A151" s="6"/>
      <c r="B151" s="6"/>
      <c r="C151" s="7"/>
      <c r="D151" s="6"/>
      <c r="E151" s="6"/>
      <c r="F151" s="10"/>
    </row>
    <row r="152" spans="1:6" ht="12.75">
      <c r="A152" s="6"/>
      <c r="B152" s="6"/>
      <c r="C152" s="7"/>
      <c r="D152" s="6"/>
      <c r="E152" s="6"/>
      <c r="F152" s="10"/>
    </row>
    <row r="153" spans="1:6" ht="12.75">
      <c r="A153" s="6"/>
      <c r="B153" s="6"/>
      <c r="C153" s="7"/>
      <c r="D153" s="6"/>
      <c r="E153" s="6"/>
      <c r="F153" s="10"/>
    </row>
    <row r="154" spans="1:6" ht="12.75">
      <c r="A154" s="6"/>
      <c r="B154" s="6"/>
      <c r="C154" s="7"/>
      <c r="D154" s="6"/>
      <c r="E154" s="6"/>
      <c r="F154" s="10"/>
    </row>
    <row r="155" spans="1:6" ht="12.75">
      <c r="A155" s="6"/>
      <c r="B155" s="6"/>
      <c r="C155" s="7"/>
      <c r="D155" s="6"/>
      <c r="E155" s="6"/>
      <c r="F155" s="10"/>
    </row>
    <row r="156" spans="1:6" ht="12.75">
      <c r="A156" s="6"/>
      <c r="B156" s="6"/>
      <c r="C156" s="7"/>
      <c r="D156" s="6"/>
      <c r="E156" s="6"/>
      <c r="F156" s="10"/>
    </row>
    <row r="157" ht="12.75">
      <c r="A157" t="s">
        <v>9</v>
      </c>
    </row>
    <row r="158" spans="3:4" ht="12.75">
      <c r="C158" s="1" t="s">
        <v>50</v>
      </c>
      <c r="D158" s="2">
        <v>5</v>
      </c>
    </row>
    <row r="160" spans="1:6" ht="12.75">
      <c r="A160" s="3" t="s">
        <v>5</v>
      </c>
      <c r="B160" s="5" t="s">
        <v>3</v>
      </c>
      <c r="C160" s="4" t="s">
        <v>11</v>
      </c>
      <c r="D160" s="3" t="s">
        <v>10</v>
      </c>
      <c r="E160" s="5" t="s">
        <v>3</v>
      </c>
      <c r="F160" s="9" t="s">
        <v>4</v>
      </c>
    </row>
    <row r="161" spans="1:6" ht="12.75">
      <c r="A161" s="3">
        <v>1</v>
      </c>
      <c r="B161" s="3"/>
      <c r="C161" s="4" t="str">
        <f ca="1">INDIRECT(ADDRESS(4+MOD(1-D158+2*$E$2+1,2*$E$2+1),3))</f>
        <v>Player 30</v>
      </c>
      <c r="D161" s="3" t="str">
        <f ca="1">INDIRECT(ADDRESS(4+MOD(33-D158+2*$E$2+1,2*$E$2+1),3))</f>
        <v>Player 29</v>
      </c>
      <c r="E161" s="3"/>
      <c r="F161" s="9"/>
    </row>
    <row r="162" spans="1:6" ht="12.75">
      <c r="A162" s="3">
        <v>2</v>
      </c>
      <c r="B162" s="3"/>
      <c r="C162" s="4" t="str">
        <f ca="1">INDIRECT(ADDRESS(4+MOD(2-D158+2*$E$2+1,2*$E$2+1),3))</f>
        <v>Player 31</v>
      </c>
      <c r="D162" s="3" t="str">
        <f ca="1">INDIRECT(ADDRESS(4+MOD(32-D158+2*$E$2+1,2*$E$2+1),3))</f>
        <v>Player 28</v>
      </c>
      <c r="E162" s="3"/>
      <c r="F162" s="9"/>
    </row>
    <row r="163" spans="1:6" ht="12.75">
      <c r="A163" s="3">
        <v>3</v>
      </c>
      <c r="B163" s="3"/>
      <c r="C163" s="4" t="str">
        <f ca="1">INDIRECT(ADDRESS(4+MOD(3-D158+2*$E$2+1,2*$E$2+1),3))</f>
        <v>Player 32</v>
      </c>
      <c r="D163" s="3" t="str">
        <f ca="1">INDIRECT(ADDRESS(4+MOD(31-D158+2*$E$2+1,2*$E$2+1),3))</f>
        <v>Player 27</v>
      </c>
      <c r="E163" s="3"/>
      <c r="F163" s="9"/>
    </row>
    <row r="164" spans="1:6" ht="12.75">
      <c r="A164" s="3">
        <v>4</v>
      </c>
      <c r="B164" s="3"/>
      <c r="C164" s="4" t="str">
        <f ca="1">INDIRECT(ADDRESS(4+MOD(4-D158+2*$E$2+1,2*$E$2+1),3))</f>
        <v>Player 33 or Rest</v>
      </c>
      <c r="D164" s="3" t="str">
        <f ca="1">INDIRECT(ADDRESS(4+MOD(30-D158+2*$E$2+1,2*$E$2+1),3))</f>
        <v>Player 26</v>
      </c>
      <c r="E164" s="3"/>
      <c r="F164" s="9"/>
    </row>
    <row r="165" spans="1:6" ht="12.75">
      <c r="A165" s="3">
        <v>5</v>
      </c>
      <c r="B165" s="3"/>
      <c r="C165" s="4" t="str">
        <f ca="1">INDIRECT(ADDRESS(4+MOD(5-D158+2*$E$2+1,2*$E$2+1),3))</f>
        <v>Player 1</v>
      </c>
      <c r="D165" s="3" t="str">
        <f ca="1">INDIRECT(ADDRESS(4+MOD(29-D158+2*$E$2+1,2*$E$2+1),3))</f>
        <v>Player 25</v>
      </c>
      <c r="E165" s="3"/>
      <c r="F165" s="9"/>
    </row>
    <row r="166" spans="1:6" ht="12.75">
      <c r="A166" s="3">
        <v>6</v>
      </c>
      <c r="B166" s="3"/>
      <c r="C166" s="4" t="str">
        <f ca="1">INDIRECT(ADDRESS(4+MOD(6-D158+2*$E$2+1,2*$E$2+1),3))</f>
        <v>Player 2</v>
      </c>
      <c r="D166" s="3" t="str">
        <f ca="1">INDIRECT(ADDRESS(4+MOD(28-D158+2*$E$2+1,2*$E$2+1),3))</f>
        <v>Player 24</v>
      </c>
      <c r="E166" s="3"/>
      <c r="F166" s="9"/>
    </row>
    <row r="167" spans="1:6" ht="12.75">
      <c r="A167" s="3">
        <v>7</v>
      </c>
      <c r="B167" s="3"/>
      <c r="C167" s="4" t="str">
        <f ca="1">INDIRECT(ADDRESS(4+MOD(7-D158+2*$E$2+1,2*$E$2+1),3))</f>
        <v>Player 3</v>
      </c>
      <c r="D167" s="3" t="str">
        <f ca="1">INDIRECT(ADDRESS(4+MOD(27-D158+2*$E$2+1,2*$E$2+1),3))</f>
        <v>Player 23</v>
      </c>
      <c r="E167" s="3"/>
      <c r="F167" s="9"/>
    </row>
    <row r="168" spans="1:6" ht="12.75">
      <c r="A168" s="3">
        <v>8</v>
      </c>
      <c r="B168" s="3"/>
      <c r="C168" s="4" t="str">
        <f ca="1">INDIRECT(ADDRESS(4+MOD(8-D158+2*$E$2+1,2*$E$2+1),3))</f>
        <v>Player 4</v>
      </c>
      <c r="D168" s="3" t="str">
        <f ca="1">INDIRECT(ADDRESS(4+MOD(26-D158+2*$E$2+1,2*$E$2+1),3))</f>
        <v>Player 22</v>
      </c>
      <c r="E168" s="3"/>
      <c r="F168" s="9"/>
    </row>
    <row r="169" spans="1:6" ht="12.75">
      <c r="A169" s="3">
        <v>9</v>
      </c>
      <c r="B169" s="3"/>
      <c r="C169" s="4" t="str">
        <f ca="1">INDIRECT(ADDRESS(4+MOD(9-D158+2*$E$2+1,2*$E$2+1),3))</f>
        <v>Player 5</v>
      </c>
      <c r="D169" s="3" t="str">
        <f ca="1">INDIRECT(ADDRESS(4+MOD(25-D158+2*$E$2+1,2*$E$2+1),3))</f>
        <v>Player 21</v>
      </c>
      <c r="E169" s="3"/>
      <c r="F169" s="9"/>
    </row>
    <row r="170" spans="1:6" ht="12.75">
      <c r="A170" s="3">
        <v>10</v>
      </c>
      <c r="B170" s="3"/>
      <c r="C170" s="4" t="str">
        <f ca="1">INDIRECT(ADDRESS(4+MOD(10-D158+2*$E$2+1,2*$E$2+1),3))</f>
        <v>Player 6</v>
      </c>
      <c r="D170" s="3" t="str">
        <f ca="1">INDIRECT(ADDRESS(4+MOD(24-D158+2*$E$2+1,2*$E$2+1),3))</f>
        <v>Player 20</v>
      </c>
      <c r="E170" s="3"/>
      <c r="F170" s="9"/>
    </row>
    <row r="171" spans="1:6" ht="12.75">
      <c r="A171" s="3">
        <v>11</v>
      </c>
      <c r="B171" s="3"/>
      <c r="C171" s="4" t="str">
        <f ca="1">INDIRECT(ADDRESS(4+MOD(11-D158+2*$E$2+1,2*$E$2+1),3))</f>
        <v>Player 7</v>
      </c>
      <c r="D171" s="3" t="str">
        <f ca="1">INDIRECT(ADDRESS(4+MOD(23-D158+2*$E$2+1,2*$E$2+1),3))</f>
        <v>Player 19</v>
      </c>
      <c r="E171" s="3"/>
      <c r="F171" s="9"/>
    </row>
    <row r="172" spans="1:6" ht="12.75">
      <c r="A172" s="3">
        <v>12</v>
      </c>
      <c r="B172" s="3"/>
      <c r="C172" s="4" t="str">
        <f ca="1">INDIRECT(ADDRESS(4+MOD(12-D158+2*$E$2+1,2*$E$2+1),3))</f>
        <v>Player 8</v>
      </c>
      <c r="D172" s="3" t="str">
        <f ca="1">INDIRECT(ADDRESS(4+MOD(22-D158+2*$E$2+1,2*$E$2+1),3))</f>
        <v>Player 18</v>
      </c>
      <c r="E172" s="3"/>
      <c r="F172" s="9"/>
    </row>
    <row r="173" spans="1:6" ht="12.75">
      <c r="A173" s="3">
        <v>13</v>
      </c>
      <c r="B173" s="3"/>
      <c r="C173" s="4" t="str">
        <f ca="1">INDIRECT(ADDRESS(4+MOD(13-D158+2*$E$2+1,2*$E$2+1),3))</f>
        <v>Player 9</v>
      </c>
      <c r="D173" s="3" t="str">
        <f ca="1">INDIRECT(ADDRESS(4+MOD(21-D158+2*$E$2+1,2*$E$2+1),3))</f>
        <v>Player 17</v>
      </c>
      <c r="E173" s="3"/>
      <c r="F173" s="9"/>
    </row>
    <row r="174" spans="1:6" ht="12.75">
      <c r="A174" s="3">
        <v>14</v>
      </c>
      <c r="B174" s="3"/>
      <c r="C174" s="4" t="str">
        <f ca="1">INDIRECT(ADDRESS(4+MOD(14-D158+2*$E$2+1,2*$E$2+1),3))</f>
        <v>Player 10</v>
      </c>
      <c r="D174" s="3" t="str">
        <f ca="1">INDIRECT(ADDRESS(4+MOD(20-D158+2*$E$2+1,2*$E$2+1),3))</f>
        <v>Player 16</v>
      </c>
      <c r="E174" s="3"/>
      <c r="F174" s="9"/>
    </row>
    <row r="175" spans="1:6" ht="12.75">
      <c r="A175" s="3">
        <v>15</v>
      </c>
      <c r="B175" s="3"/>
      <c r="C175" s="4" t="str">
        <f ca="1">INDIRECT(ADDRESS(4+MOD(15-D158+2*$E$2+1,2*$E$2+1),3))</f>
        <v>Player 11</v>
      </c>
      <c r="D175" s="3" t="str">
        <f ca="1">INDIRECT(ADDRESS(4+MOD(19-D158+2*$E$2+1,2*$E$2+1),3))</f>
        <v>Player 15</v>
      </c>
      <c r="E175" s="3"/>
      <c r="F175" s="9"/>
    </row>
    <row r="176" spans="1:6" ht="12.75">
      <c r="A176" s="3">
        <v>16</v>
      </c>
      <c r="B176" s="3"/>
      <c r="C176" s="4" t="str">
        <f ca="1">INDIRECT(ADDRESS(4+MOD(16-D158+2*$E$2+1,2*$E$2+1),3))</f>
        <v>Player 12</v>
      </c>
      <c r="D176" s="3" t="str">
        <f ca="1">INDIRECT(ADDRESS(4+MOD(18-D158+2*$E$2+1,2*$E$2+1),3))</f>
        <v>Player 14</v>
      </c>
      <c r="E176" s="3"/>
      <c r="F176" s="9"/>
    </row>
    <row r="177" spans="1:6" ht="12.75">
      <c r="A177" s="6"/>
      <c r="B177" s="6"/>
      <c r="C177" s="7" t="str">
        <f ca="1">INDIRECT(ADDRESS(4+MOD(17-D158+2*$E$2+1,2*$E$2+1),3))</f>
        <v>Player 13</v>
      </c>
      <c r="D177" s="6" t="s">
        <v>6</v>
      </c>
      <c r="E177" s="6"/>
      <c r="F177" s="10"/>
    </row>
    <row r="178" spans="1:6" ht="12.75">
      <c r="A178" s="6"/>
      <c r="B178" s="6"/>
      <c r="C178" s="7"/>
      <c r="D178" s="6"/>
      <c r="E178" s="6"/>
      <c r="F178" s="10"/>
    </row>
    <row r="179" spans="1:6" ht="12.75">
      <c r="A179" s="6"/>
      <c r="B179" s="6"/>
      <c r="C179" s="7"/>
      <c r="D179" s="6"/>
      <c r="E179" s="6"/>
      <c r="F179" s="10"/>
    </row>
    <row r="180" spans="1:6" ht="12.75">
      <c r="A180" s="6"/>
      <c r="B180" s="6"/>
      <c r="C180" s="7"/>
      <c r="D180" s="6"/>
      <c r="E180" s="6"/>
      <c r="F180" s="10"/>
    </row>
    <row r="181" spans="1:6" ht="12.75">
      <c r="A181" s="6"/>
      <c r="B181" s="6"/>
      <c r="C181" s="7"/>
      <c r="D181" s="6"/>
      <c r="E181" s="6"/>
      <c r="F181" s="10"/>
    </row>
    <row r="182" spans="1:6" ht="12.75">
      <c r="A182" s="6"/>
      <c r="B182" s="6"/>
      <c r="C182" s="7"/>
      <c r="D182" s="6"/>
      <c r="E182" s="6"/>
      <c r="F182" s="10"/>
    </row>
    <row r="183" spans="1:6" ht="12.75">
      <c r="A183" s="6"/>
      <c r="B183" s="6"/>
      <c r="C183" s="7"/>
      <c r="D183" s="6"/>
      <c r="E183" s="6"/>
      <c r="F183" s="10"/>
    </row>
    <row r="184" spans="1:6" ht="12.75">
      <c r="A184" s="6"/>
      <c r="B184" s="6"/>
      <c r="C184" s="7"/>
      <c r="D184" s="6"/>
      <c r="E184" s="6"/>
      <c r="F184" s="10"/>
    </row>
    <row r="185" spans="1:6" ht="12.75">
      <c r="A185" s="6"/>
      <c r="B185" s="6"/>
      <c r="C185" s="7"/>
      <c r="D185" s="6"/>
      <c r="E185" s="6"/>
      <c r="F185" s="10"/>
    </row>
    <row r="186" spans="1:6" ht="12.75">
      <c r="A186" s="6"/>
      <c r="B186" s="6"/>
      <c r="C186" s="7"/>
      <c r="D186" s="6"/>
      <c r="E186" s="6"/>
      <c r="F186" s="10"/>
    </row>
    <row r="187" spans="1:6" ht="12.75">
      <c r="A187" s="6"/>
      <c r="B187" s="6"/>
      <c r="C187" s="7"/>
      <c r="D187" s="6"/>
      <c r="E187" s="6"/>
      <c r="F187" s="10"/>
    </row>
    <row r="188" spans="1:6" ht="12.75">
      <c r="A188" s="6"/>
      <c r="B188" s="6"/>
      <c r="C188" s="7"/>
      <c r="D188" s="6"/>
      <c r="E188" s="6"/>
      <c r="F188" s="10"/>
    </row>
    <row r="189" ht="12.75">
      <c r="A189" t="s">
        <v>9</v>
      </c>
    </row>
    <row r="190" spans="3:4" ht="12.75">
      <c r="C190" s="1" t="s">
        <v>50</v>
      </c>
      <c r="D190" s="2">
        <v>6</v>
      </c>
    </row>
    <row r="192" spans="1:6" ht="12.75">
      <c r="A192" s="3" t="s">
        <v>5</v>
      </c>
      <c r="B192" s="5" t="s">
        <v>3</v>
      </c>
      <c r="C192" s="4" t="s">
        <v>11</v>
      </c>
      <c r="D192" s="3" t="s">
        <v>10</v>
      </c>
      <c r="E192" s="5" t="s">
        <v>3</v>
      </c>
      <c r="F192" s="9" t="s">
        <v>4</v>
      </c>
    </row>
    <row r="193" spans="1:6" ht="12.75">
      <c r="A193" s="3">
        <v>1</v>
      </c>
      <c r="B193" s="3"/>
      <c r="C193" s="4" t="str">
        <f ca="1">INDIRECT(ADDRESS(4+MOD(1-D190+2*$E$2+1,2*$E$2+1),3))</f>
        <v>Player 29</v>
      </c>
      <c r="D193" s="3" t="str">
        <f ca="1">INDIRECT(ADDRESS(4+MOD(33-D190+2*$E$2+1,2*$E$2+1),3))</f>
        <v>Player 28</v>
      </c>
      <c r="E193" s="3"/>
      <c r="F193" s="9"/>
    </row>
    <row r="194" spans="1:6" ht="12.75">
      <c r="A194" s="3">
        <v>2</v>
      </c>
      <c r="B194" s="3"/>
      <c r="C194" s="4" t="str">
        <f ca="1">INDIRECT(ADDRESS(4+MOD(2-D190+2*$E$2+1,2*$E$2+1),3))</f>
        <v>Player 30</v>
      </c>
      <c r="D194" s="3" t="str">
        <f ca="1">INDIRECT(ADDRESS(4+MOD(32-D190+2*$E$2+1,2*$E$2+1),3))</f>
        <v>Player 27</v>
      </c>
      <c r="E194" s="3"/>
      <c r="F194" s="9"/>
    </row>
    <row r="195" spans="1:6" ht="12.75">
      <c r="A195" s="3">
        <v>3</v>
      </c>
      <c r="B195" s="3"/>
      <c r="C195" s="4" t="str">
        <f ca="1">INDIRECT(ADDRESS(4+MOD(3-D190+2*$E$2+1,2*$E$2+1),3))</f>
        <v>Player 31</v>
      </c>
      <c r="D195" s="3" t="str">
        <f ca="1">INDIRECT(ADDRESS(4+MOD(31-D190+2*$E$2+1,2*$E$2+1),3))</f>
        <v>Player 26</v>
      </c>
      <c r="E195" s="3"/>
      <c r="F195" s="9"/>
    </row>
    <row r="196" spans="1:6" ht="12.75">
      <c r="A196" s="3">
        <v>4</v>
      </c>
      <c r="B196" s="3"/>
      <c r="C196" s="4" t="str">
        <f ca="1">INDIRECT(ADDRESS(4+MOD(4-D190+2*$E$2+1,2*$E$2+1),3))</f>
        <v>Player 32</v>
      </c>
      <c r="D196" s="3" t="str">
        <f ca="1">INDIRECT(ADDRESS(4+MOD(30-D190+2*$E$2+1,2*$E$2+1),3))</f>
        <v>Player 25</v>
      </c>
      <c r="E196" s="3"/>
      <c r="F196" s="9"/>
    </row>
    <row r="197" spans="1:6" ht="12.75">
      <c r="A197" s="3">
        <v>5</v>
      </c>
      <c r="B197" s="3"/>
      <c r="C197" s="4" t="str">
        <f ca="1">INDIRECT(ADDRESS(4+MOD(5-D190+2*$E$2+1,2*$E$2+1),3))</f>
        <v>Player 33 or Rest</v>
      </c>
      <c r="D197" s="3" t="str">
        <f ca="1">INDIRECT(ADDRESS(4+MOD(29-D190+2*$E$2+1,2*$E$2+1),3))</f>
        <v>Player 24</v>
      </c>
      <c r="E197" s="3"/>
      <c r="F197" s="9"/>
    </row>
    <row r="198" spans="1:6" ht="12.75">
      <c r="A198" s="3">
        <v>6</v>
      </c>
      <c r="B198" s="3"/>
      <c r="C198" s="4" t="str">
        <f ca="1">INDIRECT(ADDRESS(4+MOD(6-D190+2*$E$2+1,2*$E$2+1),3))</f>
        <v>Player 1</v>
      </c>
      <c r="D198" s="3" t="str">
        <f ca="1">INDIRECT(ADDRESS(4+MOD(28-D190+2*$E$2+1,2*$E$2+1),3))</f>
        <v>Player 23</v>
      </c>
      <c r="E198" s="3"/>
      <c r="F198" s="9"/>
    </row>
    <row r="199" spans="1:6" ht="12.75">
      <c r="A199" s="3">
        <v>7</v>
      </c>
      <c r="B199" s="3"/>
      <c r="C199" s="4" t="str">
        <f ca="1">INDIRECT(ADDRESS(4+MOD(7-D190+2*$E$2+1,2*$E$2+1),3))</f>
        <v>Player 2</v>
      </c>
      <c r="D199" s="3" t="str">
        <f ca="1">INDIRECT(ADDRESS(4+MOD(27-D190+2*$E$2+1,2*$E$2+1),3))</f>
        <v>Player 22</v>
      </c>
      <c r="E199" s="3"/>
      <c r="F199" s="9"/>
    </row>
    <row r="200" spans="1:6" ht="12.75">
      <c r="A200" s="3">
        <v>8</v>
      </c>
      <c r="B200" s="3"/>
      <c r="C200" s="4" t="str">
        <f ca="1">INDIRECT(ADDRESS(4+MOD(8-D190+2*$E$2+1,2*$E$2+1),3))</f>
        <v>Player 3</v>
      </c>
      <c r="D200" s="3" t="str">
        <f ca="1">INDIRECT(ADDRESS(4+MOD(26-D190+2*$E$2+1,2*$E$2+1),3))</f>
        <v>Player 21</v>
      </c>
      <c r="E200" s="3"/>
      <c r="F200" s="9"/>
    </row>
    <row r="201" spans="1:6" ht="12.75">
      <c r="A201" s="3">
        <v>9</v>
      </c>
      <c r="B201" s="3"/>
      <c r="C201" s="4" t="str">
        <f ca="1">INDIRECT(ADDRESS(4+MOD(9-D190+2*$E$2+1,2*$E$2+1),3))</f>
        <v>Player 4</v>
      </c>
      <c r="D201" s="3" t="str">
        <f ca="1">INDIRECT(ADDRESS(4+MOD(25-D190+2*$E$2+1,2*$E$2+1),3))</f>
        <v>Player 20</v>
      </c>
      <c r="E201" s="3"/>
      <c r="F201" s="9"/>
    </row>
    <row r="202" spans="1:6" ht="12.75">
      <c r="A202" s="3">
        <v>10</v>
      </c>
      <c r="B202" s="3"/>
      <c r="C202" s="4" t="str">
        <f ca="1">INDIRECT(ADDRESS(4+MOD(10-D190+2*$E$2+1,2*$E$2+1),3))</f>
        <v>Player 5</v>
      </c>
      <c r="D202" s="3" t="str">
        <f ca="1">INDIRECT(ADDRESS(4+MOD(24-D190+2*$E$2+1,2*$E$2+1),3))</f>
        <v>Player 19</v>
      </c>
      <c r="E202" s="3"/>
      <c r="F202" s="9"/>
    </row>
    <row r="203" spans="1:6" ht="12.75">
      <c r="A203" s="3">
        <v>11</v>
      </c>
      <c r="B203" s="3"/>
      <c r="C203" s="4" t="str">
        <f ca="1">INDIRECT(ADDRESS(4+MOD(11-D190+2*$E$2+1,2*$E$2+1),3))</f>
        <v>Player 6</v>
      </c>
      <c r="D203" s="3" t="str">
        <f ca="1">INDIRECT(ADDRESS(4+MOD(23-D190+2*$E$2+1,2*$E$2+1),3))</f>
        <v>Player 18</v>
      </c>
      <c r="E203" s="3"/>
      <c r="F203" s="9"/>
    </row>
    <row r="204" spans="1:6" ht="12.75">
      <c r="A204" s="3">
        <v>12</v>
      </c>
      <c r="B204" s="3"/>
      <c r="C204" s="4" t="str">
        <f ca="1">INDIRECT(ADDRESS(4+MOD(12-D190+2*$E$2+1,2*$E$2+1),3))</f>
        <v>Player 7</v>
      </c>
      <c r="D204" s="3" t="str">
        <f ca="1">INDIRECT(ADDRESS(4+MOD(22-D190+2*$E$2+1,2*$E$2+1),3))</f>
        <v>Player 17</v>
      </c>
      <c r="E204" s="3"/>
      <c r="F204" s="9"/>
    </row>
    <row r="205" spans="1:6" ht="12.75">
      <c r="A205" s="3">
        <v>13</v>
      </c>
      <c r="B205" s="3"/>
      <c r="C205" s="4" t="str">
        <f ca="1">INDIRECT(ADDRESS(4+MOD(13-D190+2*$E$2+1,2*$E$2+1),3))</f>
        <v>Player 8</v>
      </c>
      <c r="D205" s="3" t="str">
        <f ca="1">INDIRECT(ADDRESS(4+MOD(21-D190+2*$E$2+1,2*$E$2+1),3))</f>
        <v>Player 16</v>
      </c>
      <c r="E205" s="3"/>
      <c r="F205" s="9"/>
    </row>
    <row r="206" spans="1:6" ht="12.75">
      <c r="A206" s="3">
        <v>14</v>
      </c>
      <c r="B206" s="3"/>
      <c r="C206" s="4" t="str">
        <f ca="1">INDIRECT(ADDRESS(4+MOD(14-D190+2*$E$2+1,2*$E$2+1),3))</f>
        <v>Player 9</v>
      </c>
      <c r="D206" s="3" t="str">
        <f ca="1">INDIRECT(ADDRESS(4+MOD(20-D190+2*$E$2+1,2*$E$2+1),3))</f>
        <v>Player 15</v>
      </c>
      <c r="E206" s="3"/>
      <c r="F206" s="9"/>
    </row>
    <row r="207" spans="1:6" ht="12.75">
      <c r="A207" s="3">
        <v>15</v>
      </c>
      <c r="B207" s="3"/>
      <c r="C207" s="4" t="str">
        <f ca="1">INDIRECT(ADDRESS(4+MOD(15-D190+2*$E$2+1,2*$E$2+1),3))</f>
        <v>Player 10</v>
      </c>
      <c r="D207" s="3" t="str">
        <f ca="1">INDIRECT(ADDRESS(4+MOD(19-D190+2*$E$2+1,2*$E$2+1),3))</f>
        <v>Player 14</v>
      </c>
      <c r="E207" s="3"/>
      <c r="F207" s="9"/>
    </row>
    <row r="208" spans="1:6" ht="12.75">
      <c r="A208" s="3">
        <v>16</v>
      </c>
      <c r="B208" s="3"/>
      <c r="C208" s="4" t="str">
        <f ca="1">INDIRECT(ADDRESS(4+MOD(16-D190+2*$E$2+1,2*$E$2+1),3))</f>
        <v>Player 11</v>
      </c>
      <c r="D208" s="3" t="str">
        <f ca="1">INDIRECT(ADDRESS(4+MOD(18-D190+2*$E$2+1,2*$E$2+1),3))</f>
        <v>Player 13</v>
      </c>
      <c r="E208" s="3"/>
      <c r="F208" s="9"/>
    </row>
    <row r="209" spans="1:6" ht="12.75">
      <c r="A209" s="6"/>
      <c r="B209" s="6"/>
      <c r="C209" s="7" t="str">
        <f ca="1">INDIRECT(ADDRESS(4+MOD(17-D190+2*$E$2+1,2*$E$2+1),3))</f>
        <v>Player 12</v>
      </c>
      <c r="D209" s="6" t="s">
        <v>6</v>
      </c>
      <c r="E209" s="6"/>
      <c r="F209" s="10"/>
    </row>
    <row r="210" spans="1:6" ht="12.75">
      <c r="A210" s="6"/>
      <c r="B210" s="6"/>
      <c r="C210" s="7"/>
      <c r="D210" s="6"/>
      <c r="E210" s="6"/>
      <c r="F210" s="10"/>
    </row>
    <row r="211" spans="1:6" ht="12.75">
      <c r="A211" s="6"/>
      <c r="B211" s="6"/>
      <c r="C211" s="7"/>
      <c r="D211" s="6"/>
      <c r="E211" s="6"/>
      <c r="F211" s="10"/>
    </row>
    <row r="212" spans="1:6" ht="12.75">
      <c r="A212" s="6"/>
      <c r="B212" s="6"/>
      <c r="C212" s="7"/>
      <c r="D212" s="6"/>
      <c r="E212" s="6"/>
      <c r="F212" s="10"/>
    </row>
    <row r="213" spans="1:6" ht="12.75">
      <c r="A213" s="6"/>
      <c r="B213" s="6"/>
      <c r="C213" s="7"/>
      <c r="D213" s="6"/>
      <c r="E213" s="6"/>
      <c r="F213" s="10"/>
    </row>
    <row r="214" spans="1:6" ht="12.75">
      <c r="A214" s="6"/>
      <c r="B214" s="6"/>
      <c r="C214" s="7"/>
      <c r="D214" s="6"/>
      <c r="E214" s="6"/>
      <c r="F214" s="10"/>
    </row>
    <row r="215" spans="1:6" ht="12.75">
      <c r="A215" s="6"/>
      <c r="B215" s="6"/>
      <c r="C215" s="7"/>
      <c r="D215" s="6"/>
      <c r="E215" s="6"/>
      <c r="F215" s="10"/>
    </row>
    <row r="216" spans="1:6" ht="12.75">
      <c r="A216" s="6"/>
      <c r="B216" s="6"/>
      <c r="C216" s="7"/>
      <c r="D216" s="6"/>
      <c r="E216" s="6"/>
      <c r="F216" s="10"/>
    </row>
    <row r="217" spans="1:6" ht="12.75">
      <c r="A217" s="6"/>
      <c r="B217" s="6"/>
      <c r="C217" s="7"/>
      <c r="D217" s="6"/>
      <c r="E217" s="6"/>
      <c r="F217" s="10"/>
    </row>
    <row r="218" spans="1:6" ht="12.75">
      <c r="A218" s="6"/>
      <c r="B218" s="6"/>
      <c r="C218" s="7"/>
      <c r="D218" s="6"/>
      <c r="E218" s="6"/>
      <c r="F218" s="10"/>
    </row>
    <row r="219" spans="1:6" ht="12.75">
      <c r="A219" s="6"/>
      <c r="B219" s="6"/>
      <c r="C219" s="7"/>
      <c r="D219" s="6"/>
      <c r="E219" s="6"/>
      <c r="F219" s="10"/>
    </row>
    <row r="220" spans="1:6" ht="12.75">
      <c r="A220" s="6"/>
      <c r="B220" s="6"/>
      <c r="C220" s="7"/>
      <c r="D220" s="6"/>
      <c r="E220" s="6"/>
      <c r="F220" s="10"/>
    </row>
    <row r="221" ht="12.75">
      <c r="A221" t="s">
        <v>9</v>
      </c>
    </row>
    <row r="222" spans="3:4" ht="12.75">
      <c r="C222" s="1" t="s">
        <v>50</v>
      </c>
      <c r="D222" s="2">
        <v>7</v>
      </c>
    </row>
    <row r="224" spans="1:6" ht="12.75">
      <c r="A224" s="3" t="s">
        <v>5</v>
      </c>
      <c r="B224" s="5" t="s">
        <v>3</v>
      </c>
      <c r="C224" s="4" t="s">
        <v>11</v>
      </c>
      <c r="D224" s="3" t="s">
        <v>10</v>
      </c>
      <c r="E224" s="5" t="s">
        <v>3</v>
      </c>
      <c r="F224" s="9" t="s">
        <v>4</v>
      </c>
    </row>
    <row r="225" spans="1:6" ht="12.75">
      <c r="A225" s="3">
        <v>1</v>
      </c>
      <c r="B225" s="3"/>
      <c r="C225" s="4" t="str">
        <f ca="1">INDIRECT(ADDRESS(4+MOD(1-D222+2*$E$2+1,2*$E$2+1),3))</f>
        <v>Player 28</v>
      </c>
      <c r="D225" s="3" t="str">
        <f ca="1">INDIRECT(ADDRESS(4+MOD(33-D222+2*$E$2+1,2*$E$2+1),3))</f>
        <v>Player 27</v>
      </c>
      <c r="E225" s="3"/>
      <c r="F225" s="9"/>
    </row>
    <row r="226" spans="1:6" ht="12.75">
      <c r="A226" s="3">
        <v>2</v>
      </c>
      <c r="B226" s="3"/>
      <c r="C226" s="4" t="str">
        <f ca="1">INDIRECT(ADDRESS(4+MOD(2-D222+2*$E$2+1,2*$E$2+1),3))</f>
        <v>Player 29</v>
      </c>
      <c r="D226" s="3" t="str">
        <f ca="1">INDIRECT(ADDRESS(4+MOD(32-D222+2*$E$2+1,2*$E$2+1),3))</f>
        <v>Player 26</v>
      </c>
      <c r="E226" s="3"/>
      <c r="F226" s="9"/>
    </row>
    <row r="227" spans="1:6" ht="12.75">
      <c r="A227" s="3">
        <v>3</v>
      </c>
      <c r="B227" s="3"/>
      <c r="C227" s="4" t="str">
        <f ca="1">INDIRECT(ADDRESS(4+MOD(3-D222+2*$E$2+1,2*$E$2+1),3))</f>
        <v>Player 30</v>
      </c>
      <c r="D227" s="3" t="str">
        <f ca="1">INDIRECT(ADDRESS(4+MOD(31-D222+2*$E$2+1,2*$E$2+1),3))</f>
        <v>Player 25</v>
      </c>
      <c r="E227" s="3"/>
      <c r="F227" s="9"/>
    </row>
    <row r="228" spans="1:6" ht="12.75">
      <c r="A228" s="3">
        <v>4</v>
      </c>
      <c r="B228" s="3"/>
      <c r="C228" s="4" t="str">
        <f ca="1">INDIRECT(ADDRESS(4+MOD(4-D222+2*$E$2+1,2*$E$2+1),3))</f>
        <v>Player 31</v>
      </c>
      <c r="D228" s="3" t="str">
        <f ca="1">INDIRECT(ADDRESS(4+MOD(30-D222+2*$E$2+1,2*$E$2+1),3))</f>
        <v>Player 24</v>
      </c>
      <c r="E228" s="3"/>
      <c r="F228" s="9"/>
    </row>
    <row r="229" spans="1:6" ht="12.75">
      <c r="A229" s="3">
        <v>5</v>
      </c>
      <c r="B229" s="3"/>
      <c r="C229" s="4" t="str">
        <f ca="1">INDIRECT(ADDRESS(4+MOD(5-D222+2*$E$2+1,2*$E$2+1),3))</f>
        <v>Player 32</v>
      </c>
      <c r="D229" s="3" t="str">
        <f ca="1">INDIRECT(ADDRESS(4+MOD(29-D222+2*$E$2+1,2*$E$2+1),3))</f>
        <v>Player 23</v>
      </c>
      <c r="E229" s="3"/>
      <c r="F229" s="9"/>
    </row>
    <row r="230" spans="1:6" ht="12.75">
      <c r="A230" s="3">
        <v>6</v>
      </c>
      <c r="B230" s="3"/>
      <c r="C230" s="4" t="str">
        <f ca="1">INDIRECT(ADDRESS(4+MOD(6-D222+2*$E$2+1,2*$E$2+1),3))</f>
        <v>Player 33 or Rest</v>
      </c>
      <c r="D230" s="3" t="str">
        <f ca="1">INDIRECT(ADDRESS(4+MOD(28-D222+2*$E$2+1,2*$E$2+1),3))</f>
        <v>Player 22</v>
      </c>
      <c r="E230" s="3"/>
      <c r="F230" s="9"/>
    </row>
    <row r="231" spans="1:6" ht="12.75">
      <c r="A231" s="3">
        <v>7</v>
      </c>
      <c r="B231" s="3"/>
      <c r="C231" s="4" t="str">
        <f ca="1">INDIRECT(ADDRESS(4+MOD(7-D222+2*$E$2+1,2*$E$2+1),3))</f>
        <v>Player 1</v>
      </c>
      <c r="D231" s="3" t="str">
        <f ca="1">INDIRECT(ADDRESS(4+MOD(27-D222+2*$E$2+1,2*$E$2+1),3))</f>
        <v>Player 21</v>
      </c>
      <c r="E231" s="3"/>
      <c r="F231" s="9"/>
    </row>
    <row r="232" spans="1:6" ht="12.75">
      <c r="A232" s="3">
        <v>8</v>
      </c>
      <c r="B232" s="3"/>
      <c r="C232" s="4" t="str">
        <f ca="1">INDIRECT(ADDRESS(4+MOD(8-D222+2*$E$2+1,2*$E$2+1),3))</f>
        <v>Player 2</v>
      </c>
      <c r="D232" s="3" t="str">
        <f ca="1">INDIRECT(ADDRESS(4+MOD(26-D222+2*$E$2+1,2*$E$2+1),3))</f>
        <v>Player 20</v>
      </c>
      <c r="E232" s="3"/>
      <c r="F232" s="9"/>
    </row>
    <row r="233" spans="1:6" ht="12.75">
      <c r="A233" s="3">
        <v>9</v>
      </c>
      <c r="B233" s="3"/>
      <c r="C233" s="4" t="str">
        <f ca="1">INDIRECT(ADDRESS(4+MOD(9-D222+2*$E$2+1,2*$E$2+1),3))</f>
        <v>Player 3</v>
      </c>
      <c r="D233" s="3" t="str">
        <f ca="1">INDIRECT(ADDRESS(4+MOD(25-D222+2*$E$2+1,2*$E$2+1),3))</f>
        <v>Player 19</v>
      </c>
      <c r="E233" s="3"/>
      <c r="F233" s="9"/>
    </row>
    <row r="234" spans="1:6" ht="12.75">
      <c r="A234" s="3">
        <v>10</v>
      </c>
      <c r="B234" s="3"/>
      <c r="C234" s="4" t="str">
        <f ca="1">INDIRECT(ADDRESS(4+MOD(10-D222+2*$E$2+1,2*$E$2+1),3))</f>
        <v>Player 4</v>
      </c>
      <c r="D234" s="3" t="str">
        <f ca="1">INDIRECT(ADDRESS(4+MOD(24-D222+2*$E$2+1,2*$E$2+1),3))</f>
        <v>Player 18</v>
      </c>
      <c r="E234" s="3"/>
      <c r="F234" s="9"/>
    </row>
    <row r="235" spans="1:6" ht="12.75">
      <c r="A235" s="3">
        <v>11</v>
      </c>
      <c r="B235" s="3"/>
      <c r="C235" s="4" t="str">
        <f ca="1">INDIRECT(ADDRESS(4+MOD(11-D222+2*$E$2+1,2*$E$2+1),3))</f>
        <v>Player 5</v>
      </c>
      <c r="D235" s="3" t="str">
        <f ca="1">INDIRECT(ADDRESS(4+MOD(23-D222+2*$E$2+1,2*$E$2+1),3))</f>
        <v>Player 17</v>
      </c>
      <c r="E235" s="3"/>
      <c r="F235" s="9"/>
    </row>
    <row r="236" spans="1:6" ht="12.75">
      <c r="A236" s="3">
        <v>12</v>
      </c>
      <c r="B236" s="3"/>
      <c r="C236" s="4" t="str">
        <f ca="1">INDIRECT(ADDRESS(4+MOD(12-D222+2*$E$2+1,2*$E$2+1),3))</f>
        <v>Player 6</v>
      </c>
      <c r="D236" s="3" t="str">
        <f ca="1">INDIRECT(ADDRESS(4+MOD(22-D222+2*$E$2+1,2*$E$2+1),3))</f>
        <v>Player 16</v>
      </c>
      <c r="E236" s="3"/>
      <c r="F236" s="9"/>
    </row>
    <row r="237" spans="1:6" ht="12.75">
      <c r="A237" s="3">
        <v>13</v>
      </c>
      <c r="B237" s="3"/>
      <c r="C237" s="4" t="str">
        <f ca="1">INDIRECT(ADDRESS(4+MOD(13-D222+2*$E$2+1,2*$E$2+1),3))</f>
        <v>Player 7</v>
      </c>
      <c r="D237" s="3" t="str">
        <f ca="1">INDIRECT(ADDRESS(4+MOD(21-D222+2*$E$2+1,2*$E$2+1),3))</f>
        <v>Player 15</v>
      </c>
      <c r="E237" s="3"/>
      <c r="F237" s="9"/>
    </row>
    <row r="238" spans="1:6" ht="12.75">
      <c r="A238" s="3">
        <v>14</v>
      </c>
      <c r="B238" s="3"/>
      <c r="C238" s="4" t="str">
        <f ca="1">INDIRECT(ADDRESS(4+MOD(14-D222+2*$E$2+1,2*$E$2+1),3))</f>
        <v>Player 8</v>
      </c>
      <c r="D238" s="3" t="str">
        <f ca="1">INDIRECT(ADDRESS(4+MOD(20-D222+2*$E$2+1,2*$E$2+1),3))</f>
        <v>Player 14</v>
      </c>
      <c r="E238" s="3"/>
      <c r="F238" s="9"/>
    </row>
    <row r="239" spans="1:6" ht="12.75">
      <c r="A239" s="3">
        <v>15</v>
      </c>
      <c r="B239" s="3"/>
      <c r="C239" s="4" t="str">
        <f ca="1">INDIRECT(ADDRESS(4+MOD(15-D222+2*$E$2+1,2*$E$2+1),3))</f>
        <v>Player 9</v>
      </c>
      <c r="D239" s="3" t="str">
        <f ca="1">INDIRECT(ADDRESS(4+MOD(19-D222+2*$E$2+1,2*$E$2+1),3))</f>
        <v>Player 13</v>
      </c>
      <c r="E239" s="3"/>
      <c r="F239" s="9"/>
    </row>
    <row r="240" spans="1:6" ht="12.75">
      <c r="A240" s="3">
        <v>16</v>
      </c>
      <c r="B240" s="3"/>
      <c r="C240" s="4" t="str">
        <f ca="1">INDIRECT(ADDRESS(4+MOD(16-D222+2*$E$2+1,2*$E$2+1),3))</f>
        <v>Player 10</v>
      </c>
      <c r="D240" s="3" t="str">
        <f ca="1">INDIRECT(ADDRESS(4+MOD(18-D222+2*$E$2+1,2*$E$2+1),3))</f>
        <v>Player 12</v>
      </c>
      <c r="E240" s="3"/>
      <c r="F240" s="9"/>
    </row>
    <row r="241" spans="1:6" ht="12.75">
      <c r="A241" s="6"/>
      <c r="B241" s="6"/>
      <c r="C241" s="7" t="str">
        <f ca="1">INDIRECT(ADDRESS(4+MOD(17-D222+2*$E$2+1,2*$E$2+1),3))</f>
        <v>Player 11</v>
      </c>
      <c r="D241" s="6" t="s">
        <v>6</v>
      </c>
      <c r="E241" s="6"/>
      <c r="F241" s="10"/>
    </row>
    <row r="242" spans="1:6" ht="12.75">
      <c r="A242" s="6"/>
      <c r="B242" s="6"/>
      <c r="C242" s="7"/>
      <c r="D242" s="6"/>
      <c r="E242" s="6"/>
      <c r="F242" s="10"/>
    </row>
    <row r="243" spans="1:6" ht="12.75">
      <c r="A243" s="6"/>
      <c r="B243" s="6"/>
      <c r="C243" s="7"/>
      <c r="D243" s="6"/>
      <c r="E243" s="6"/>
      <c r="F243" s="10"/>
    </row>
    <row r="244" spans="1:6" ht="12.75">
      <c r="A244" s="6"/>
      <c r="B244" s="6"/>
      <c r="C244" s="7"/>
      <c r="D244" s="6"/>
      <c r="E244" s="6"/>
      <c r="F244" s="10"/>
    </row>
    <row r="245" spans="1:6" ht="12.75">
      <c r="A245" s="6"/>
      <c r="B245" s="6"/>
      <c r="C245" s="7"/>
      <c r="D245" s="6"/>
      <c r="E245" s="6"/>
      <c r="F245" s="10"/>
    </row>
    <row r="246" spans="1:6" ht="12.75">
      <c r="A246" s="6"/>
      <c r="B246" s="6"/>
      <c r="C246" s="7"/>
      <c r="D246" s="6"/>
      <c r="E246" s="6"/>
      <c r="F246" s="10"/>
    </row>
    <row r="247" spans="1:6" ht="12.75">
      <c r="A247" s="6"/>
      <c r="B247" s="6"/>
      <c r="C247" s="7"/>
      <c r="D247" s="6"/>
      <c r="E247" s="6"/>
      <c r="F247" s="10"/>
    </row>
    <row r="248" spans="1:6" ht="12.75">
      <c r="A248" s="6"/>
      <c r="B248" s="6"/>
      <c r="C248" s="7"/>
      <c r="D248" s="6"/>
      <c r="E248" s="6"/>
      <c r="F248" s="10"/>
    </row>
    <row r="249" spans="1:6" ht="12.75">
      <c r="A249" s="6"/>
      <c r="B249" s="6"/>
      <c r="C249" s="7"/>
      <c r="D249" s="6"/>
      <c r="E249" s="6"/>
      <c r="F249" s="10"/>
    </row>
    <row r="250" spans="1:6" ht="12.75">
      <c r="A250" s="6"/>
      <c r="B250" s="6"/>
      <c r="C250" s="7"/>
      <c r="D250" s="6"/>
      <c r="E250" s="6"/>
      <c r="F250" s="10"/>
    </row>
    <row r="251" ht="12.75">
      <c r="A251" t="s">
        <v>9</v>
      </c>
    </row>
    <row r="252" spans="3:4" ht="12.75">
      <c r="C252" s="1" t="s">
        <v>50</v>
      </c>
      <c r="D252" s="2">
        <v>8</v>
      </c>
    </row>
    <row r="254" spans="1:6" ht="12.75">
      <c r="A254" s="3" t="s">
        <v>5</v>
      </c>
      <c r="B254" s="5" t="s">
        <v>3</v>
      </c>
      <c r="C254" s="4" t="s">
        <v>11</v>
      </c>
      <c r="D254" s="3" t="s">
        <v>10</v>
      </c>
      <c r="E254" s="5" t="s">
        <v>3</v>
      </c>
      <c r="F254" s="9" t="s">
        <v>4</v>
      </c>
    </row>
    <row r="255" spans="1:6" ht="12.75">
      <c r="A255" s="3">
        <v>1</v>
      </c>
      <c r="B255" s="3"/>
      <c r="C255" s="4" t="str">
        <f ca="1">INDIRECT(ADDRESS(4+MOD(1-D252+2*$E$2+1,2*$E$2+1),3))</f>
        <v>Player 27</v>
      </c>
      <c r="D255" s="3" t="str">
        <f ca="1">INDIRECT(ADDRESS(4+MOD(33-D252+2*$E$2+1,2*$E$2+1),3))</f>
        <v>Player 26</v>
      </c>
      <c r="E255" s="3"/>
      <c r="F255" s="9"/>
    </row>
    <row r="256" spans="1:6" ht="12.75">
      <c r="A256" s="3">
        <v>2</v>
      </c>
      <c r="B256" s="3"/>
      <c r="C256" s="4" t="str">
        <f ca="1">INDIRECT(ADDRESS(4+MOD(2-D252+2*$E$2+1,2*$E$2+1),3))</f>
        <v>Player 28</v>
      </c>
      <c r="D256" s="3" t="str">
        <f ca="1">INDIRECT(ADDRESS(4+MOD(32-D252+2*$E$2+1,2*$E$2+1),3))</f>
        <v>Player 25</v>
      </c>
      <c r="E256" s="3"/>
      <c r="F256" s="9"/>
    </row>
    <row r="257" spans="1:6" ht="12.75">
      <c r="A257" s="3">
        <v>3</v>
      </c>
      <c r="B257" s="3"/>
      <c r="C257" s="4" t="str">
        <f ca="1">INDIRECT(ADDRESS(4+MOD(3-D252+2*$E$2+1,2*$E$2+1),3))</f>
        <v>Player 29</v>
      </c>
      <c r="D257" s="3" t="str">
        <f ca="1">INDIRECT(ADDRESS(4+MOD(31-D252+2*$E$2+1,2*$E$2+1),3))</f>
        <v>Player 24</v>
      </c>
      <c r="E257" s="3"/>
      <c r="F257" s="9"/>
    </row>
    <row r="258" spans="1:6" ht="12.75">
      <c r="A258" s="3">
        <v>4</v>
      </c>
      <c r="B258" s="3"/>
      <c r="C258" s="4" t="str">
        <f ca="1">INDIRECT(ADDRESS(4+MOD(4-D252+2*$E$2+1,2*$E$2+1),3))</f>
        <v>Player 30</v>
      </c>
      <c r="D258" s="3" t="str">
        <f ca="1">INDIRECT(ADDRESS(4+MOD(30-D252+2*$E$2+1,2*$E$2+1),3))</f>
        <v>Player 23</v>
      </c>
      <c r="E258" s="3"/>
      <c r="F258" s="9"/>
    </row>
    <row r="259" spans="1:6" ht="12.75">
      <c r="A259" s="3">
        <v>5</v>
      </c>
      <c r="B259" s="3"/>
      <c r="C259" s="4" t="str">
        <f ca="1">INDIRECT(ADDRESS(4+MOD(5-D252+2*$E$2+1,2*$E$2+1),3))</f>
        <v>Player 31</v>
      </c>
      <c r="D259" s="3" t="str">
        <f ca="1">INDIRECT(ADDRESS(4+MOD(29-D252+2*$E$2+1,2*$E$2+1),3))</f>
        <v>Player 22</v>
      </c>
      <c r="E259" s="3"/>
      <c r="F259" s="9"/>
    </row>
    <row r="260" spans="1:6" ht="12.75">
      <c r="A260" s="3">
        <v>6</v>
      </c>
      <c r="B260" s="3"/>
      <c r="C260" s="4" t="str">
        <f ca="1">INDIRECT(ADDRESS(4+MOD(6-D252+2*$E$2+1,2*$E$2+1),3))</f>
        <v>Player 32</v>
      </c>
      <c r="D260" s="3" t="str">
        <f ca="1">INDIRECT(ADDRESS(4+MOD(28-D252+2*$E$2+1,2*$E$2+1),3))</f>
        <v>Player 21</v>
      </c>
      <c r="E260" s="3"/>
      <c r="F260" s="9"/>
    </row>
    <row r="261" spans="1:6" ht="12.75">
      <c r="A261" s="3">
        <v>7</v>
      </c>
      <c r="B261" s="3"/>
      <c r="C261" s="4" t="str">
        <f ca="1">INDIRECT(ADDRESS(4+MOD(7-D252+2*$E$2+1,2*$E$2+1),3))</f>
        <v>Player 33 or Rest</v>
      </c>
      <c r="D261" s="3" t="str">
        <f ca="1">INDIRECT(ADDRESS(4+MOD(27-D252+2*$E$2+1,2*$E$2+1),3))</f>
        <v>Player 20</v>
      </c>
      <c r="E261" s="3"/>
      <c r="F261" s="9"/>
    </row>
    <row r="262" spans="1:6" ht="12.75">
      <c r="A262" s="3">
        <v>8</v>
      </c>
      <c r="B262" s="3"/>
      <c r="C262" s="4" t="str">
        <f ca="1">INDIRECT(ADDRESS(4+MOD(8-D252+2*$E$2+1,2*$E$2+1),3))</f>
        <v>Player 1</v>
      </c>
      <c r="D262" s="3" t="str">
        <f ca="1">INDIRECT(ADDRESS(4+MOD(26-D252+2*$E$2+1,2*$E$2+1),3))</f>
        <v>Player 19</v>
      </c>
      <c r="E262" s="3"/>
      <c r="F262" s="9"/>
    </row>
    <row r="263" spans="1:6" ht="12.75">
      <c r="A263" s="3">
        <v>9</v>
      </c>
      <c r="B263" s="3"/>
      <c r="C263" s="4" t="str">
        <f ca="1">INDIRECT(ADDRESS(4+MOD(9-D252+2*$E$2+1,2*$E$2+1),3))</f>
        <v>Player 2</v>
      </c>
      <c r="D263" s="3" t="str">
        <f ca="1">INDIRECT(ADDRESS(4+MOD(25-D252+2*$E$2+1,2*$E$2+1),3))</f>
        <v>Player 18</v>
      </c>
      <c r="E263" s="3"/>
      <c r="F263" s="9"/>
    </row>
    <row r="264" spans="1:6" ht="12.75">
      <c r="A264" s="3">
        <v>10</v>
      </c>
      <c r="B264" s="3"/>
      <c r="C264" s="4" t="str">
        <f ca="1">INDIRECT(ADDRESS(4+MOD(10-D252+2*$E$2+1,2*$E$2+1),3))</f>
        <v>Player 3</v>
      </c>
      <c r="D264" s="3" t="str">
        <f ca="1">INDIRECT(ADDRESS(4+MOD(24-D252+2*$E$2+1,2*$E$2+1),3))</f>
        <v>Player 17</v>
      </c>
      <c r="E264" s="3"/>
      <c r="F264" s="9"/>
    </row>
    <row r="265" spans="1:6" ht="12.75">
      <c r="A265" s="3">
        <v>11</v>
      </c>
      <c r="B265" s="3"/>
      <c r="C265" s="4" t="str">
        <f ca="1">INDIRECT(ADDRESS(4+MOD(11-D252+2*$E$2+1,2*$E$2+1),3))</f>
        <v>Player 4</v>
      </c>
      <c r="D265" s="3" t="str">
        <f ca="1">INDIRECT(ADDRESS(4+MOD(23-D252+2*$E$2+1,2*$E$2+1),3))</f>
        <v>Player 16</v>
      </c>
      <c r="E265" s="3"/>
      <c r="F265" s="9"/>
    </row>
    <row r="266" spans="1:6" ht="12.75">
      <c r="A266" s="3">
        <v>12</v>
      </c>
      <c r="B266" s="3"/>
      <c r="C266" s="4" t="str">
        <f ca="1">INDIRECT(ADDRESS(4+MOD(12-D252+2*$E$2+1,2*$E$2+1),3))</f>
        <v>Player 5</v>
      </c>
      <c r="D266" s="3" t="str">
        <f ca="1">INDIRECT(ADDRESS(4+MOD(22-D252+2*$E$2+1,2*$E$2+1),3))</f>
        <v>Player 15</v>
      </c>
      <c r="E266" s="3"/>
      <c r="F266" s="9"/>
    </row>
    <row r="267" spans="1:6" ht="12.75">
      <c r="A267" s="3">
        <v>13</v>
      </c>
      <c r="B267" s="3"/>
      <c r="C267" s="4" t="str">
        <f ca="1">INDIRECT(ADDRESS(4+MOD(13-D252+2*$E$2+1,2*$E$2+1),3))</f>
        <v>Player 6</v>
      </c>
      <c r="D267" s="3" t="str">
        <f ca="1">INDIRECT(ADDRESS(4+MOD(21-D252+2*$E$2+1,2*$E$2+1),3))</f>
        <v>Player 14</v>
      </c>
      <c r="E267" s="3"/>
      <c r="F267" s="9"/>
    </row>
    <row r="268" spans="1:6" ht="12.75">
      <c r="A268" s="3">
        <v>14</v>
      </c>
      <c r="B268" s="3"/>
      <c r="C268" s="4" t="str">
        <f ca="1">INDIRECT(ADDRESS(4+MOD(14-D252+2*$E$2+1,2*$E$2+1),3))</f>
        <v>Player 7</v>
      </c>
      <c r="D268" s="3" t="str">
        <f ca="1">INDIRECT(ADDRESS(4+MOD(20-D252+2*$E$2+1,2*$E$2+1),3))</f>
        <v>Player 13</v>
      </c>
      <c r="E268" s="3"/>
      <c r="F268" s="9"/>
    </row>
    <row r="269" spans="1:6" ht="12.75">
      <c r="A269" s="3">
        <v>15</v>
      </c>
      <c r="B269" s="3"/>
      <c r="C269" s="4" t="str">
        <f ca="1">INDIRECT(ADDRESS(4+MOD(15-D252+2*$E$2+1,2*$E$2+1),3))</f>
        <v>Player 8</v>
      </c>
      <c r="D269" s="3" t="str">
        <f ca="1">INDIRECT(ADDRESS(4+MOD(19-D252+2*$E$2+1,2*$E$2+1),3))</f>
        <v>Player 12</v>
      </c>
      <c r="E269" s="3"/>
      <c r="F269" s="9"/>
    </row>
    <row r="270" spans="1:6" ht="12.75">
      <c r="A270" s="3">
        <v>16</v>
      </c>
      <c r="B270" s="3"/>
      <c r="C270" s="4" t="str">
        <f ca="1">INDIRECT(ADDRESS(4+MOD(16-D252+2*$E$2+1,2*$E$2+1),3))</f>
        <v>Player 9</v>
      </c>
      <c r="D270" s="3" t="str">
        <f ca="1">INDIRECT(ADDRESS(4+MOD(18-D252+2*$E$2+1,2*$E$2+1),3))</f>
        <v>Player 11</v>
      </c>
      <c r="E270" s="3"/>
      <c r="F270" s="9"/>
    </row>
    <row r="271" spans="1:6" ht="12.75">
      <c r="A271" s="6"/>
      <c r="B271" s="6"/>
      <c r="C271" s="7" t="str">
        <f ca="1">INDIRECT(ADDRESS(4+MOD(17-D252+2*$E$2+1,2*$E$2+1),3))</f>
        <v>Player 10</v>
      </c>
      <c r="D271" s="6" t="s">
        <v>6</v>
      </c>
      <c r="E271" s="6"/>
      <c r="F271" s="10"/>
    </row>
    <row r="272" spans="1:6" ht="12.75">
      <c r="A272" s="6"/>
      <c r="B272" s="6"/>
      <c r="C272" s="7"/>
      <c r="D272" s="6"/>
      <c r="E272" s="6"/>
      <c r="F272" s="10"/>
    </row>
    <row r="273" spans="1:6" ht="12.75">
      <c r="A273" s="6"/>
      <c r="B273" s="6"/>
      <c r="C273" s="7"/>
      <c r="D273" s="6"/>
      <c r="E273" s="6"/>
      <c r="F273" s="10"/>
    </row>
    <row r="274" spans="1:6" ht="12.75">
      <c r="A274" s="6"/>
      <c r="B274" s="6"/>
      <c r="C274" s="7"/>
      <c r="D274" s="6"/>
      <c r="E274" s="6"/>
      <c r="F274" s="10"/>
    </row>
    <row r="275" spans="1:6" ht="12.75">
      <c r="A275" s="6"/>
      <c r="B275" s="6"/>
      <c r="C275" s="7"/>
      <c r="D275" s="6"/>
      <c r="E275" s="6"/>
      <c r="F275" s="10"/>
    </row>
    <row r="276" spans="1:6" ht="12.75">
      <c r="A276" s="6"/>
      <c r="B276" s="6"/>
      <c r="C276" s="7"/>
      <c r="D276" s="6"/>
      <c r="E276" s="6"/>
      <c r="F276" s="10"/>
    </row>
    <row r="277" spans="1:6" ht="12.75">
      <c r="A277" s="6"/>
      <c r="B277" s="6"/>
      <c r="C277" s="7"/>
      <c r="D277" s="6"/>
      <c r="E277" s="6"/>
      <c r="F277" s="10"/>
    </row>
    <row r="278" spans="1:6" ht="12.75">
      <c r="A278" s="6"/>
      <c r="B278" s="6"/>
      <c r="C278" s="7"/>
      <c r="D278" s="6"/>
      <c r="E278" s="6"/>
      <c r="F278" s="10"/>
    </row>
    <row r="279" spans="1:6" ht="12.75">
      <c r="A279" s="6"/>
      <c r="B279" s="6"/>
      <c r="C279" s="7"/>
      <c r="D279" s="6"/>
      <c r="E279" s="6"/>
      <c r="F279" s="10"/>
    </row>
    <row r="280" spans="1:6" ht="12.75">
      <c r="A280" s="6"/>
      <c r="B280" s="6"/>
      <c r="C280" s="7"/>
      <c r="D280" s="6"/>
      <c r="E280" s="6"/>
      <c r="F280" s="10"/>
    </row>
    <row r="281" spans="1:6" ht="12.75">
      <c r="A281" s="6"/>
      <c r="B281" s="6"/>
      <c r="C281" s="7"/>
      <c r="D281" s="6"/>
      <c r="E281" s="6"/>
      <c r="F281" s="10"/>
    </row>
    <row r="282" ht="12.75">
      <c r="A282" t="s">
        <v>9</v>
      </c>
    </row>
    <row r="283" spans="3:4" ht="12.75">
      <c r="C283" s="1" t="s">
        <v>50</v>
      </c>
      <c r="D283" s="2">
        <v>9</v>
      </c>
    </row>
    <row r="285" spans="1:6" ht="12.75">
      <c r="A285" s="3" t="s">
        <v>5</v>
      </c>
      <c r="B285" s="5" t="s">
        <v>3</v>
      </c>
      <c r="C285" s="4" t="s">
        <v>11</v>
      </c>
      <c r="D285" s="3" t="s">
        <v>10</v>
      </c>
      <c r="E285" s="5" t="s">
        <v>3</v>
      </c>
      <c r="F285" s="9" t="s">
        <v>4</v>
      </c>
    </row>
    <row r="286" spans="1:6" ht="12.75">
      <c r="A286" s="3">
        <v>1</v>
      </c>
      <c r="B286" s="3"/>
      <c r="C286" s="4" t="str">
        <f ca="1">INDIRECT(ADDRESS(4+MOD(1-D283+2*$E$2+1,2*$E$2+1),3))</f>
        <v>Player 26</v>
      </c>
      <c r="D286" s="3" t="str">
        <f ca="1">INDIRECT(ADDRESS(4+MOD(33-D283+2*$E$2+1,2*$E$2+1),3))</f>
        <v>Player 25</v>
      </c>
      <c r="E286" s="3"/>
      <c r="F286" s="9"/>
    </row>
    <row r="287" spans="1:6" ht="12.75">
      <c r="A287" s="3">
        <v>2</v>
      </c>
      <c r="B287" s="3"/>
      <c r="C287" s="4" t="str">
        <f ca="1">INDIRECT(ADDRESS(4+MOD(2-D283+2*$E$2+1,2*$E$2+1),3))</f>
        <v>Player 27</v>
      </c>
      <c r="D287" s="3" t="str">
        <f ca="1">INDIRECT(ADDRESS(4+MOD(32-D283+2*$E$2+1,2*$E$2+1),3))</f>
        <v>Player 24</v>
      </c>
      <c r="E287" s="3"/>
      <c r="F287" s="9"/>
    </row>
    <row r="288" spans="1:6" ht="12.75">
      <c r="A288" s="3">
        <v>3</v>
      </c>
      <c r="B288" s="3"/>
      <c r="C288" s="4" t="str">
        <f ca="1">INDIRECT(ADDRESS(4+MOD(3-D283+2*$E$2+1,2*$E$2+1),3))</f>
        <v>Player 28</v>
      </c>
      <c r="D288" s="3" t="str">
        <f ca="1">INDIRECT(ADDRESS(4+MOD(31-D283+2*$E$2+1,2*$E$2+1),3))</f>
        <v>Player 23</v>
      </c>
      <c r="E288" s="3"/>
      <c r="F288" s="9"/>
    </row>
    <row r="289" spans="1:6" ht="12.75">
      <c r="A289" s="3">
        <v>4</v>
      </c>
      <c r="B289" s="3"/>
      <c r="C289" s="4" t="str">
        <f ca="1">INDIRECT(ADDRESS(4+MOD(4-D283+2*$E$2+1,2*$E$2+1),3))</f>
        <v>Player 29</v>
      </c>
      <c r="D289" s="3" t="str">
        <f ca="1">INDIRECT(ADDRESS(4+MOD(30-D283+2*$E$2+1,2*$E$2+1),3))</f>
        <v>Player 22</v>
      </c>
      <c r="E289" s="3"/>
      <c r="F289" s="9"/>
    </row>
    <row r="290" spans="1:6" ht="12.75">
      <c r="A290" s="3">
        <v>5</v>
      </c>
      <c r="B290" s="3"/>
      <c r="C290" s="4" t="str">
        <f ca="1">INDIRECT(ADDRESS(4+MOD(5-D283+2*$E$2+1,2*$E$2+1),3))</f>
        <v>Player 30</v>
      </c>
      <c r="D290" s="3" t="str">
        <f ca="1">INDIRECT(ADDRESS(4+MOD(29-D283+2*$E$2+1,2*$E$2+1),3))</f>
        <v>Player 21</v>
      </c>
      <c r="E290" s="3"/>
      <c r="F290" s="9"/>
    </row>
    <row r="291" spans="1:6" ht="12.75">
      <c r="A291" s="3">
        <v>6</v>
      </c>
      <c r="B291" s="3"/>
      <c r="C291" s="4" t="str">
        <f ca="1">INDIRECT(ADDRESS(4+MOD(6-D283+2*$E$2+1,2*$E$2+1),3))</f>
        <v>Player 31</v>
      </c>
      <c r="D291" s="3" t="str">
        <f ca="1">INDIRECT(ADDRESS(4+MOD(28-D283+2*$E$2+1,2*$E$2+1),3))</f>
        <v>Player 20</v>
      </c>
      <c r="E291" s="3"/>
      <c r="F291" s="9"/>
    </row>
    <row r="292" spans="1:6" ht="12.75">
      <c r="A292" s="3">
        <v>7</v>
      </c>
      <c r="B292" s="3"/>
      <c r="C292" s="4" t="str">
        <f ca="1">INDIRECT(ADDRESS(4+MOD(7-D283+2*$E$2+1,2*$E$2+1),3))</f>
        <v>Player 32</v>
      </c>
      <c r="D292" s="3" t="str">
        <f ca="1">INDIRECT(ADDRESS(4+MOD(27-D283+2*$E$2+1,2*$E$2+1),3))</f>
        <v>Player 19</v>
      </c>
      <c r="E292" s="3"/>
      <c r="F292" s="9"/>
    </row>
    <row r="293" spans="1:6" ht="12.75">
      <c r="A293" s="3">
        <v>8</v>
      </c>
      <c r="B293" s="3"/>
      <c r="C293" s="4" t="str">
        <f ca="1">INDIRECT(ADDRESS(4+MOD(8-D283+2*$E$2+1,2*$E$2+1),3))</f>
        <v>Player 33 or Rest</v>
      </c>
      <c r="D293" s="3" t="str">
        <f ca="1">INDIRECT(ADDRESS(4+MOD(26-D283+2*$E$2+1,2*$E$2+1),3))</f>
        <v>Player 18</v>
      </c>
      <c r="E293" s="3"/>
      <c r="F293" s="9"/>
    </row>
    <row r="294" spans="1:6" ht="12.75">
      <c r="A294" s="3">
        <v>9</v>
      </c>
      <c r="B294" s="3"/>
      <c r="C294" s="4" t="str">
        <f ca="1">INDIRECT(ADDRESS(4+MOD(9-D283+2*$E$2+1,2*$E$2+1),3))</f>
        <v>Player 1</v>
      </c>
      <c r="D294" s="3" t="str">
        <f ca="1">INDIRECT(ADDRESS(4+MOD(25-D283+2*$E$2+1,2*$E$2+1),3))</f>
        <v>Player 17</v>
      </c>
      <c r="E294" s="3"/>
      <c r="F294" s="9"/>
    </row>
    <row r="295" spans="1:6" ht="12.75">
      <c r="A295" s="3">
        <v>10</v>
      </c>
      <c r="B295" s="3"/>
      <c r="C295" s="4" t="str">
        <f ca="1">INDIRECT(ADDRESS(4+MOD(10-D283+2*$E$2+1,2*$E$2+1),3))</f>
        <v>Player 2</v>
      </c>
      <c r="D295" s="3" t="str">
        <f ca="1">INDIRECT(ADDRESS(4+MOD(24-D283+2*$E$2+1,2*$E$2+1),3))</f>
        <v>Player 16</v>
      </c>
      <c r="E295" s="3"/>
      <c r="F295" s="9"/>
    </row>
    <row r="296" spans="1:6" ht="12.75">
      <c r="A296" s="3">
        <v>11</v>
      </c>
      <c r="B296" s="3"/>
      <c r="C296" s="4" t="str">
        <f ca="1">INDIRECT(ADDRESS(4+MOD(11-D283+2*$E$2+1,2*$E$2+1),3))</f>
        <v>Player 3</v>
      </c>
      <c r="D296" s="3" t="str">
        <f ca="1">INDIRECT(ADDRESS(4+MOD(23-D283+2*$E$2+1,2*$E$2+1),3))</f>
        <v>Player 15</v>
      </c>
      <c r="E296" s="3"/>
      <c r="F296" s="9"/>
    </row>
    <row r="297" spans="1:6" ht="12.75">
      <c r="A297" s="3">
        <v>12</v>
      </c>
      <c r="B297" s="3"/>
      <c r="C297" s="4" t="str">
        <f ca="1">INDIRECT(ADDRESS(4+MOD(12-D283+2*$E$2+1,2*$E$2+1),3))</f>
        <v>Player 4</v>
      </c>
      <c r="D297" s="3" t="str">
        <f ca="1">INDIRECT(ADDRESS(4+MOD(22-D283+2*$E$2+1,2*$E$2+1),3))</f>
        <v>Player 14</v>
      </c>
      <c r="E297" s="3"/>
      <c r="F297" s="9"/>
    </row>
    <row r="298" spans="1:6" ht="12.75">
      <c r="A298" s="3">
        <v>13</v>
      </c>
      <c r="B298" s="3"/>
      <c r="C298" s="4" t="str">
        <f ca="1">INDIRECT(ADDRESS(4+MOD(13-D283+2*$E$2+1,2*$E$2+1),3))</f>
        <v>Player 5</v>
      </c>
      <c r="D298" s="3" t="str">
        <f ca="1">INDIRECT(ADDRESS(4+MOD(21-D283+2*$E$2+1,2*$E$2+1),3))</f>
        <v>Player 13</v>
      </c>
      <c r="E298" s="3"/>
      <c r="F298" s="9"/>
    </row>
    <row r="299" spans="1:6" ht="12.75">
      <c r="A299" s="3">
        <v>14</v>
      </c>
      <c r="B299" s="3"/>
      <c r="C299" s="4" t="str">
        <f ca="1">INDIRECT(ADDRESS(4+MOD(14-D283+2*$E$2+1,2*$E$2+1),3))</f>
        <v>Player 6</v>
      </c>
      <c r="D299" s="3" t="str">
        <f ca="1">INDIRECT(ADDRESS(4+MOD(20-D283+2*$E$2+1,2*$E$2+1),3))</f>
        <v>Player 12</v>
      </c>
      <c r="E299" s="3"/>
      <c r="F299" s="9"/>
    </row>
    <row r="300" spans="1:6" ht="12.75">
      <c r="A300" s="3">
        <v>15</v>
      </c>
      <c r="B300" s="3"/>
      <c r="C300" s="4" t="str">
        <f ca="1">INDIRECT(ADDRESS(4+MOD(15-D283+2*$E$2+1,2*$E$2+1),3))</f>
        <v>Player 7</v>
      </c>
      <c r="D300" s="3" t="str">
        <f ca="1">INDIRECT(ADDRESS(4+MOD(19-D283+2*$E$2+1,2*$E$2+1),3))</f>
        <v>Player 11</v>
      </c>
      <c r="E300" s="3"/>
      <c r="F300" s="9"/>
    </row>
    <row r="301" spans="1:6" ht="12.75">
      <c r="A301" s="3">
        <v>16</v>
      </c>
      <c r="B301" s="3"/>
      <c r="C301" s="4" t="str">
        <f ca="1">INDIRECT(ADDRESS(4+MOD(16-D283+2*$E$2+1,2*$E$2+1),3))</f>
        <v>Player 8</v>
      </c>
      <c r="D301" s="3" t="str">
        <f ca="1">INDIRECT(ADDRESS(4+MOD(18-D283+2*$E$2+1,2*$E$2+1),3))</f>
        <v>Player 10</v>
      </c>
      <c r="E301" s="3"/>
      <c r="F301" s="9"/>
    </row>
    <row r="302" spans="1:6" ht="12.75">
      <c r="A302" s="6"/>
      <c r="B302" s="6"/>
      <c r="C302" s="7" t="str">
        <f ca="1">INDIRECT(ADDRESS(4+MOD(17-D283+2*$E$2+1,2*$E$2+1),3))</f>
        <v>Player 9</v>
      </c>
      <c r="D302" s="6" t="s">
        <v>6</v>
      </c>
      <c r="E302" s="6"/>
      <c r="F302" s="10"/>
    </row>
    <row r="303" spans="1:6" ht="12.75">
      <c r="A303" s="6"/>
      <c r="B303" s="6"/>
      <c r="C303" s="7"/>
      <c r="D303" s="6"/>
      <c r="E303" s="6"/>
      <c r="F303" s="10"/>
    </row>
    <row r="304" spans="1:6" ht="12.75">
      <c r="A304" s="6"/>
      <c r="B304" s="6"/>
      <c r="C304" s="7"/>
      <c r="D304" s="6"/>
      <c r="E304" s="6"/>
      <c r="F304" s="10"/>
    </row>
    <row r="305" spans="1:6" ht="12.75">
      <c r="A305" s="6"/>
      <c r="B305" s="6"/>
      <c r="C305" s="7"/>
      <c r="D305" s="6"/>
      <c r="E305" s="6"/>
      <c r="F305" s="10"/>
    </row>
    <row r="306" spans="1:6" ht="12.75">
      <c r="A306" s="6"/>
      <c r="B306" s="6"/>
      <c r="C306" s="7"/>
      <c r="D306" s="6"/>
      <c r="E306" s="6"/>
      <c r="F306" s="10"/>
    </row>
    <row r="307" spans="1:6" ht="12.75">
      <c r="A307" s="6"/>
      <c r="B307" s="6"/>
      <c r="C307" s="7"/>
      <c r="D307" s="6"/>
      <c r="E307" s="6"/>
      <c r="F307" s="10"/>
    </row>
    <row r="308" spans="1:6" ht="12.75">
      <c r="A308" s="6"/>
      <c r="B308" s="6"/>
      <c r="C308" s="7"/>
      <c r="D308" s="6"/>
      <c r="E308" s="6"/>
      <c r="F308" s="10"/>
    </row>
    <row r="309" spans="1:6" ht="12.75">
      <c r="A309" s="6"/>
      <c r="B309" s="6"/>
      <c r="C309" s="7"/>
      <c r="D309" s="6"/>
      <c r="E309" s="6"/>
      <c r="F309" s="10"/>
    </row>
    <row r="310" spans="1:6" ht="12.75">
      <c r="A310" s="6"/>
      <c r="B310" s="6"/>
      <c r="C310" s="7"/>
      <c r="D310" s="6"/>
      <c r="E310" s="6"/>
      <c r="F310" s="10"/>
    </row>
    <row r="311" spans="1:6" ht="12.75">
      <c r="A311" s="6"/>
      <c r="B311" s="6"/>
      <c r="C311" s="7"/>
      <c r="D311" s="6"/>
      <c r="E311" s="6"/>
      <c r="F311" s="10"/>
    </row>
    <row r="312" spans="1:6" ht="12.75">
      <c r="A312" s="6"/>
      <c r="B312" s="6"/>
      <c r="C312" s="7"/>
      <c r="D312" s="6"/>
      <c r="E312" s="6"/>
      <c r="F312" s="10"/>
    </row>
    <row r="313" spans="1:6" ht="12.75">
      <c r="A313" s="6"/>
      <c r="B313" s="6"/>
      <c r="C313" s="7"/>
      <c r="D313" s="6"/>
      <c r="E313" s="6"/>
      <c r="F313" s="10"/>
    </row>
    <row r="314" ht="12.75">
      <c r="A314" t="s">
        <v>9</v>
      </c>
    </row>
    <row r="315" spans="3:4" ht="12.75">
      <c r="C315" s="1" t="s">
        <v>50</v>
      </c>
      <c r="D315" s="2">
        <v>10</v>
      </c>
    </row>
    <row r="317" spans="1:6" ht="12.75">
      <c r="A317" s="3" t="s">
        <v>5</v>
      </c>
      <c r="B317" s="5" t="s">
        <v>3</v>
      </c>
      <c r="C317" s="4" t="s">
        <v>11</v>
      </c>
      <c r="D317" s="3" t="s">
        <v>10</v>
      </c>
      <c r="E317" s="5" t="s">
        <v>3</v>
      </c>
      <c r="F317" s="9" t="s">
        <v>4</v>
      </c>
    </row>
    <row r="318" spans="1:6" ht="12.75">
      <c r="A318" s="3">
        <v>1</v>
      </c>
      <c r="B318" s="3"/>
      <c r="C318" s="4" t="str">
        <f ca="1">INDIRECT(ADDRESS(4+MOD(1-D315+2*$E$2+1,2*$E$2+1),3))</f>
        <v>Player 25</v>
      </c>
      <c r="D318" s="3" t="str">
        <f ca="1">INDIRECT(ADDRESS(4+MOD(33-D315+2*$E$2+1,2*$E$2+1),3))</f>
        <v>Player 24</v>
      </c>
      <c r="E318" s="3"/>
      <c r="F318" s="9"/>
    </row>
    <row r="319" spans="1:6" ht="12.75">
      <c r="A319" s="3">
        <v>2</v>
      </c>
      <c r="B319" s="3"/>
      <c r="C319" s="4" t="str">
        <f ca="1">INDIRECT(ADDRESS(4+MOD(2-D315+2*$E$2+1,2*$E$2+1),3))</f>
        <v>Player 26</v>
      </c>
      <c r="D319" s="3" t="str">
        <f ca="1">INDIRECT(ADDRESS(4+MOD(32-D315+2*$E$2+1,2*$E$2+1),3))</f>
        <v>Player 23</v>
      </c>
      <c r="E319" s="3"/>
      <c r="F319" s="9"/>
    </row>
    <row r="320" spans="1:6" ht="12.75">
      <c r="A320" s="3">
        <v>3</v>
      </c>
      <c r="B320" s="3"/>
      <c r="C320" s="4" t="str">
        <f ca="1">INDIRECT(ADDRESS(4+MOD(3-D315+2*$E$2+1,2*$E$2+1),3))</f>
        <v>Player 27</v>
      </c>
      <c r="D320" s="3" t="str">
        <f ca="1">INDIRECT(ADDRESS(4+MOD(31-D315+2*$E$2+1,2*$E$2+1),3))</f>
        <v>Player 22</v>
      </c>
      <c r="E320" s="3"/>
      <c r="F320" s="9"/>
    </row>
    <row r="321" spans="1:6" ht="12.75">
      <c r="A321" s="3">
        <v>4</v>
      </c>
      <c r="B321" s="3"/>
      <c r="C321" s="4" t="str">
        <f ca="1">INDIRECT(ADDRESS(4+MOD(4-D315+2*$E$2+1,2*$E$2+1),3))</f>
        <v>Player 28</v>
      </c>
      <c r="D321" s="3" t="str">
        <f ca="1">INDIRECT(ADDRESS(4+MOD(30-D315+2*$E$2+1,2*$E$2+1),3))</f>
        <v>Player 21</v>
      </c>
      <c r="E321" s="3"/>
      <c r="F321" s="9"/>
    </row>
    <row r="322" spans="1:6" ht="12.75">
      <c r="A322" s="3">
        <v>5</v>
      </c>
      <c r="B322" s="3"/>
      <c r="C322" s="4" t="str">
        <f ca="1">INDIRECT(ADDRESS(4+MOD(5-D315+2*$E$2+1,2*$E$2+1),3))</f>
        <v>Player 29</v>
      </c>
      <c r="D322" s="3" t="str">
        <f ca="1">INDIRECT(ADDRESS(4+MOD(29-D315+2*$E$2+1,2*$E$2+1),3))</f>
        <v>Player 20</v>
      </c>
      <c r="E322" s="3"/>
      <c r="F322" s="9"/>
    </row>
    <row r="323" spans="1:6" ht="12.75">
      <c r="A323" s="3">
        <v>6</v>
      </c>
      <c r="B323" s="3"/>
      <c r="C323" s="4" t="str">
        <f ca="1">INDIRECT(ADDRESS(4+MOD(6-D315+2*$E$2+1,2*$E$2+1),3))</f>
        <v>Player 30</v>
      </c>
      <c r="D323" s="3" t="str">
        <f ca="1">INDIRECT(ADDRESS(4+MOD(28-D315+2*$E$2+1,2*$E$2+1),3))</f>
        <v>Player 19</v>
      </c>
      <c r="E323" s="3"/>
      <c r="F323" s="9"/>
    </row>
    <row r="324" spans="1:6" ht="12.75">
      <c r="A324" s="3">
        <v>7</v>
      </c>
      <c r="B324" s="3"/>
      <c r="C324" s="4" t="str">
        <f ca="1">INDIRECT(ADDRESS(4+MOD(7-D315+2*$E$2+1,2*$E$2+1),3))</f>
        <v>Player 31</v>
      </c>
      <c r="D324" s="3" t="str">
        <f ca="1">INDIRECT(ADDRESS(4+MOD(27-D315+2*$E$2+1,2*$E$2+1),3))</f>
        <v>Player 18</v>
      </c>
      <c r="E324" s="3"/>
      <c r="F324" s="9"/>
    </row>
    <row r="325" spans="1:6" ht="12.75">
      <c r="A325" s="3">
        <v>8</v>
      </c>
      <c r="B325" s="3"/>
      <c r="C325" s="4" t="str">
        <f ca="1">INDIRECT(ADDRESS(4+MOD(8-D315+2*$E$2+1,2*$E$2+1),3))</f>
        <v>Player 32</v>
      </c>
      <c r="D325" s="3" t="str">
        <f ca="1">INDIRECT(ADDRESS(4+MOD(26-D315+2*$E$2+1,2*$E$2+1),3))</f>
        <v>Player 17</v>
      </c>
      <c r="E325" s="3"/>
      <c r="F325" s="9"/>
    </row>
    <row r="326" spans="1:6" ht="12.75">
      <c r="A326" s="3">
        <v>9</v>
      </c>
      <c r="B326" s="3"/>
      <c r="C326" s="4" t="str">
        <f ca="1">INDIRECT(ADDRESS(4+MOD(9-D315+2*$E$2+1,2*$E$2+1),3))</f>
        <v>Player 33 or Rest</v>
      </c>
      <c r="D326" s="3" t="str">
        <f ca="1">INDIRECT(ADDRESS(4+MOD(25-D315+2*$E$2+1,2*$E$2+1),3))</f>
        <v>Player 16</v>
      </c>
      <c r="E326" s="3"/>
      <c r="F326" s="9"/>
    </row>
    <row r="327" spans="1:6" ht="12.75">
      <c r="A327" s="3">
        <v>10</v>
      </c>
      <c r="B327" s="3"/>
      <c r="C327" s="4" t="str">
        <f ca="1">INDIRECT(ADDRESS(4+MOD(10-D315+2*$E$2+1,2*$E$2+1),3))</f>
        <v>Player 1</v>
      </c>
      <c r="D327" s="3" t="str">
        <f ca="1">INDIRECT(ADDRESS(4+MOD(24-D315+2*$E$2+1,2*$E$2+1),3))</f>
        <v>Player 15</v>
      </c>
      <c r="E327" s="3"/>
      <c r="F327" s="9"/>
    </row>
    <row r="328" spans="1:6" ht="12.75">
      <c r="A328" s="3">
        <v>11</v>
      </c>
      <c r="B328" s="3"/>
      <c r="C328" s="4" t="str">
        <f ca="1">INDIRECT(ADDRESS(4+MOD(11-D315+2*$E$2+1,2*$E$2+1),3))</f>
        <v>Player 2</v>
      </c>
      <c r="D328" s="3" t="str">
        <f ca="1">INDIRECT(ADDRESS(4+MOD(23-D315+2*$E$2+1,2*$E$2+1),3))</f>
        <v>Player 14</v>
      </c>
      <c r="E328" s="3"/>
      <c r="F328" s="9"/>
    </row>
    <row r="329" spans="1:6" ht="12.75">
      <c r="A329" s="3">
        <v>12</v>
      </c>
      <c r="B329" s="3"/>
      <c r="C329" s="4" t="str">
        <f ca="1">INDIRECT(ADDRESS(4+MOD(12-D315+2*$E$2+1,2*$E$2+1),3))</f>
        <v>Player 3</v>
      </c>
      <c r="D329" s="3" t="str">
        <f ca="1">INDIRECT(ADDRESS(4+MOD(22-D315+2*$E$2+1,2*$E$2+1),3))</f>
        <v>Player 13</v>
      </c>
      <c r="E329" s="3"/>
      <c r="F329" s="9"/>
    </row>
    <row r="330" spans="1:6" ht="12.75">
      <c r="A330" s="3">
        <v>13</v>
      </c>
      <c r="B330" s="3"/>
      <c r="C330" s="4" t="str">
        <f ca="1">INDIRECT(ADDRESS(4+MOD(13-D315+2*$E$2+1,2*$E$2+1),3))</f>
        <v>Player 4</v>
      </c>
      <c r="D330" s="3" t="str">
        <f ca="1">INDIRECT(ADDRESS(4+MOD(21-D315+2*$E$2+1,2*$E$2+1),3))</f>
        <v>Player 12</v>
      </c>
      <c r="E330" s="3"/>
      <c r="F330" s="9"/>
    </row>
    <row r="331" spans="1:6" ht="12.75">
      <c r="A331" s="3">
        <v>14</v>
      </c>
      <c r="B331" s="3"/>
      <c r="C331" s="4" t="str">
        <f ca="1">INDIRECT(ADDRESS(4+MOD(14-D315+2*$E$2+1,2*$E$2+1),3))</f>
        <v>Player 5</v>
      </c>
      <c r="D331" s="3" t="str">
        <f ca="1">INDIRECT(ADDRESS(4+MOD(20-D315+2*$E$2+1,2*$E$2+1),3))</f>
        <v>Player 11</v>
      </c>
      <c r="E331" s="3"/>
      <c r="F331" s="9"/>
    </row>
    <row r="332" spans="1:6" ht="12.75">
      <c r="A332" s="3">
        <v>15</v>
      </c>
      <c r="B332" s="3"/>
      <c r="C332" s="4" t="str">
        <f ca="1">INDIRECT(ADDRESS(4+MOD(15-D315+2*$E$2+1,2*$E$2+1),3))</f>
        <v>Player 6</v>
      </c>
      <c r="D332" s="3" t="str">
        <f ca="1">INDIRECT(ADDRESS(4+MOD(19-D315+2*$E$2+1,2*$E$2+1),3))</f>
        <v>Player 10</v>
      </c>
      <c r="E332" s="3"/>
      <c r="F332" s="9"/>
    </row>
    <row r="333" spans="1:6" ht="12.75">
      <c r="A333" s="3">
        <v>16</v>
      </c>
      <c r="B333" s="3"/>
      <c r="C333" s="4" t="str">
        <f ca="1">INDIRECT(ADDRESS(4+MOD(16-D315+2*$E$2+1,2*$E$2+1),3))</f>
        <v>Player 7</v>
      </c>
      <c r="D333" s="3" t="str">
        <f ca="1">INDIRECT(ADDRESS(4+MOD(18-D315+2*$E$2+1,2*$E$2+1),3))</f>
        <v>Player 9</v>
      </c>
      <c r="E333" s="3"/>
      <c r="F333" s="9"/>
    </row>
    <row r="334" spans="1:6" ht="12.75">
      <c r="A334" s="6"/>
      <c r="B334" s="6"/>
      <c r="C334" s="7" t="str">
        <f ca="1">INDIRECT(ADDRESS(4+MOD(17-D315+2*$E$2+1,2*$E$2+1),3))</f>
        <v>Player 8</v>
      </c>
      <c r="D334" s="6" t="s">
        <v>6</v>
      </c>
      <c r="E334" s="6"/>
      <c r="F334" s="10"/>
    </row>
    <row r="335" spans="1:6" ht="12.75">
      <c r="A335" s="6"/>
      <c r="B335" s="6"/>
      <c r="C335" s="7"/>
      <c r="D335" s="6"/>
      <c r="E335" s="6"/>
      <c r="F335" s="10"/>
    </row>
    <row r="336" spans="1:6" ht="12.75">
      <c r="A336" s="6"/>
      <c r="B336" s="6"/>
      <c r="C336" s="7"/>
      <c r="D336" s="6"/>
      <c r="E336" s="6"/>
      <c r="F336" s="10"/>
    </row>
    <row r="337" spans="1:6" ht="12.75">
      <c r="A337" s="6"/>
      <c r="B337" s="6"/>
      <c r="C337" s="7"/>
      <c r="D337" s="6"/>
      <c r="E337" s="6"/>
      <c r="F337" s="10"/>
    </row>
    <row r="338" spans="1:6" ht="12.75">
      <c r="A338" s="6"/>
      <c r="B338" s="6"/>
      <c r="C338" s="7"/>
      <c r="D338" s="6"/>
      <c r="E338" s="6"/>
      <c r="F338" s="10"/>
    </row>
    <row r="339" spans="1:6" ht="12.75">
      <c r="A339" s="6"/>
      <c r="B339" s="6"/>
      <c r="C339" s="7"/>
      <c r="D339" s="6"/>
      <c r="E339" s="6"/>
      <c r="F339" s="10"/>
    </row>
    <row r="340" spans="1:6" ht="12.75">
      <c r="A340" s="6"/>
      <c r="B340" s="6"/>
      <c r="C340" s="7"/>
      <c r="D340" s="6"/>
      <c r="E340" s="6"/>
      <c r="F340" s="10"/>
    </row>
    <row r="341" spans="1:6" ht="12.75">
      <c r="A341" s="6"/>
      <c r="B341" s="6"/>
      <c r="C341" s="7"/>
      <c r="D341" s="6"/>
      <c r="E341" s="6"/>
      <c r="F341" s="10"/>
    </row>
    <row r="342" spans="1:6" ht="12.75">
      <c r="A342" s="6"/>
      <c r="B342" s="6"/>
      <c r="C342" s="7"/>
      <c r="D342" s="6"/>
      <c r="E342" s="6"/>
      <c r="F342" s="10"/>
    </row>
    <row r="343" spans="1:6" ht="12.75">
      <c r="A343" s="6"/>
      <c r="B343" s="6"/>
      <c r="C343" s="7"/>
      <c r="D343" s="6"/>
      <c r="E343" s="6"/>
      <c r="F343" s="10"/>
    </row>
    <row r="344" spans="1:6" ht="12.75">
      <c r="A344" s="6"/>
      <c r="B344" s="6"/>
      <c r="C344" s="7"/>
      <c r="D344" s="6"/>
      <c r="E344" s="6"/>
      <c r="F344" s="10"/>
    </row>
    <row r="345" spans="1:6" ht="12.75">
      <c r="A345" s="6"/>
      <c r="B345" s="6"/>
      <c r="C345" s="7"/>
      <c r="D345" s="6"/>
      <c r="E345" s="6"/>
      <c r="F345" s="10"/>
    </row>
    <row r="346" ht="12.75">
      <c r="A346" t="s">
        <v>9</v>
      </c>
    </row>
    <row r="347" spans="3:4" ht="12.75">
      <c r="C347" s="1" t="s">
        <v>50</v>
      </c>
      <c r="D347" s="2">
        <v>11</v>
      </c>
    </row>
    <row r="349" spans="1:6" ht="12.75">
      <c r="A349" s="3" t="s">
        <v>5</v>
      </c>
      <c r="B349" s="5" t="s">
        <v>3</v>
      </c>
      <c r="C349" s="4" t="s">
        <v>11</v>
      </c>
      <c r="D349" s="3" t="s">
        <v>10</v>
      </c>
      <c r="E349" s="5" t="s">
        <v>3</v>
      </c>
      <c r="F349" s="9" t="s">
        <v>4</v>
      </c>
    </row>
    <row r="350" spans="1:6" ht="12.75">
      <c r="A350" s="3">
        <v>1</v>
      </c>
      <c r="B350" s="3"/>
      <c r="C350" s="4" t="str">
        <f ca="1">INDIRECT(ADDRESS(4+MOD(1-D347+2*$E$2+1,2*$E$2+1),3))</f>
        <v>Player 24</v>
      </c>
      <c r="D350" s="3" t="str">
        <f ca="1">INDIRECT(ADDRESS(4+MOD(33-D347+2*$E$2+1,2*$E$2+1),3))</f>
        <v>Player 23</v>
      </c>
      <c r="E350" s="3"/>
      <c r="F350" s="9"/>
    </row>
    <row r="351" spans="1:6" ht="12.75">
      <c r="A351" s="3">
        <v>2</v>
      </c>
      <c r="B351" s="3"/>
      <c r="C351" s="4" t="str">
        <f ca="1">INDIRECT(ADDRESS(4+MOD(2-D347+2*$E$2+1,2*$E$2+1),3))</f>
        <v>Player 25</v>
      </c>
      <c r="D351" s="3" t="str">
        <f ca="1">INDIRECT(ADDRESS(4+MOD(32-D347+2*$E$2+1,2*$E$2+1),3))</f>
        <v>Player 22</v>
      </c>
      <c r="E351" s="3"/>
      <c r="F351" s="9"/>
    </row>
    <row r="352" spans="1:6" ht="12.75">
      <c r="A352" s="3">
        <v>3</v>
      </c>
      <c r="B352" s="3"/>
      <c r="C352" s="4" t="str">
        <f ca="1">INDIRECT(ADDRESS(4+MOD(3-D347+2*$E$2+1,2*$E$2+1),3))</f>
        <v>Player 26</v>
      </c>
      <c r="D352" s="3" t="str">
        <f ca="1">INDIRECT(ADDRESS(4+MOD(31-D347+2*$E$2+1,2*$E$2+1),3))</f>
        <v>Player 21</v>
      </c>
      <c r="E352" s="3"/>
      <c r="F352" s="9"/>
    </row>
    <row r="353" spans="1:6" ht="12.75">
      <c r="A353" s="3">
        <v>4</v>
      </c>
      <c r="B353" s="3"/>
      <c r="C353" s="4" t="str">
        <f ca="1">INDIRECT(ADDRESS(4+MOD(4-D347+2*$E$2+1,2*$E$2+1),3))</f>
        <v>Player 27</v>
      </c>
      <c r="D353" s="3" t="str">
        <f ca="1">INDIRECT(ADDRESS(4+MOD(30-D347+2*$E$2+1,2*$E$2+1),3))</f>
        <v>Player 20</v>
      </c>
      <c r="E353" s="3"/>
      <c r="F353" s="9"/>
    </row>
    <row r="354" spans="1:6" ht="12.75">
      <c r="A354" s="3">
        <v>5</v>
      </c>
      <c r="B354" s="3"/>
      <c r="C354" s="4" t="str">
        <f ca="1">INDIRECT(ADDRESS(4+MOD(5-D347+2*$E$2+1,2*$E$2+1),3))</f>
        <v>Player 28</v>
      </c>
      <c r="D354" s="3" t="str">
        <f ca="1">INDIRECT(ADDRESS(4+MOD(29-D347+2*$E$2+1,2*$E$2+1),3))</f>
        <v>Player 19</v>
      </c>
      <c r="E354" s="3"/>
      <c r="F354" s="9"/>
    </row>
    <row r="355" spans="1:6" ht="12.75">
      <c r="A355" s="3">
        <v>6</v>
      </c>
      <c r="B355" s="3"/>
      <c r="C355" s="4" t="str">
        <f ca="1">INDIRECT(ADDRESS(4+MOD(6-D347+2*$E$2+1,2*$E$2+1),3))</f>
        <v>Player 29</v>
      </c>
      <c r="D355" s="3" t="str">
        <f ca="1">INDIRECT(ADDRESS(4+MOD(28-D347+2*$E$2+1,2*$E$2+1),3))</f>
        <v>Player 18</v>
      </c>
      <c r="E355" s="3"/>
      <c r="F355" s="9"/>
    </row>
    <row r="356" spans="1:6" ht="12.75">
      <c r="A356" s="3">
        <v>7</v>
      </c>
      <c r="B356" s="3"/>
      <c r="C356" s="4" t="str">
        <f ca="1">INDIRECT(ADDRESS(4+MOD(7-D347+2*$E$2+1,2*$E$2+1),3))</f>
        <v>Player 30</v>
      </c>
      <c r="D356" s="3" t="str">
        <f ca="1">INDIRECT(ADDRESS(4+MOD(27-D347+2*$E$2+1,2*$E$2+1),3))</f>
        <v>Player 17</v>
      </c>
      <c r="E356" s="3"/>
      <c r="F356" s="9"/>
    </row>
    <row r="357" spans="1:6" ht="12.75">
      <c r="A357" s="3">
        <v>8</v>
      </c>
      <c r="B357" s="3"/>
      <c r="C357" s="4" t="str">
        <f ca="1">INDIRECT(ADDRESS(4+MOD(8-D347+2*$E$2+1,2*$E$2+1),3))</f>
        <v>Player 31</v>
      </c>
      <c r="D357" s="3" t="str">
        <f ca="1">INDIRECT(ADDRESS(4+MOD(26-D347+2*$E$2+1,2*$E$2+1),3))</f>
        <v>Player 16</v>
      </c>
      <c r="E357" s="3"/>
      <c r="F357" s="9"/>
    </row>
    <row r="358" spans="1:6" ht="12.75">
      <c r="A358" s="3">
        <v>9</v>
      </c>
      <c r="B358" s="3"/>
      <c r="C358" s="4" t="str">
        <f ca="1">INDIRECT(ADDRESS(4+MOD(9-D347+2*$E$2+1,2*$E$2+1),3))</f>
        <v>Player 32</v>
      </c>
      <c r="D358" s="3" t="str">
        <f ca="1">INDIRECT(ADDRESS(4+MOD(25-D347+2*$E$2+1,2*$E$2+1),3))</f>
        <v>Player 15</v>
      </c>
      <c r="E358" s="3"/>
      <c r="F358" s="9"/>
    </row>
    <row r="359" spans="1:6" ht="12.75">
      <c r="A359" s="3">
        <v>10</v>
      </c>
      <c r="B359" s="3"/>
      <c r="C359" s="4" t="str">
        <f ca="1">INDIRECT(ADDRESS(4+MOD(10-D347+2*$E$2+1,2*$E$2+1),3))</f>
        <v>Player 33 or Rest</v>
      </c>
      <c r="D359" s="3" t="str">
        <f ca="1">INDIRECT(ADDRESS(4+MOD(24-D347+2*$E$2+1,2*$E$2+1),3))</f>
        <v>Player 14</v>
      </c>
      <c r="E359" s="3"/>
      <c r="F359" s="9"/>
    </row>
    <row r="360" spans="1:6" ht="12.75">
      <c r="A360" s="3">
        <v>11</v>
      </c>
      <c r="B360" s="3"/>
      <c r="C360" s="4" t="str">
        <f ca="1">INDIRECT(ADDRESS(4+MOD(11-D347+2*$E$2+1,2*$E$2+1),3))</f>
        <v>Player 1</v>
      </c>
      <c r="D360" s="3" t="str">
        <f ca="1">INDIRECT(ADDRESS(4+MOD(23-D347+2*$E$2+1,2*$E$2+1),3))</f>
        <v>Player 13</v>
      </c>
      <c r="E360" s="3"/>
      <c r="F360" s="9"/>
    </row>
    <row r="361" spans="1:6" ht="12.75">
      <c r="A361" s="3">
        <v>12</v>
      </c>
      <c r="B361" s="3"/>
      <c r="C361" s="4" t="str">
        <f ca="1">INDIRECT(ADDRESS(4+MOD(12-D347+2*$E$2+1,2*$E$2+1),3))</f>
        <v>Player 2</v>
      </c>
      <c r="D361" s="3" t="str">
        <f ca="1">INDIRECT(ADDRESS(4+MOD(22-D347+2*$E$2+1,2*$E$2+1),3))</f>
        <v>Player 12</v>
      </c>
      <c r="E361" s="3"/>
      <c r="F361" s="9"/>
    </row>
    <row r="362" spans="1:6" ht="12.75">
      <c r="A362" s="3">
        <v>13</v>
      </c>
      <c r="B362" s="3"/>
      <c r="C362" s="4" t="str">
        <f ca="1">INDIRECT(ADDRESS(4+MOD(13-D347+2*$E$2+1,2*$E$2+1),3))</f>
        <v>Player 3</v>
      </c>
      <c r="D362" s="3" t="str">
        <f ca="1">INDIRECT(ADDRESS(4+MOD(21-D347+2*$E$2+1,2*$E$2+1),3))</f>
        <v>Player 11</v>
      </c>
      <c r="E362" s="3"/>
      <c r="F362" s="9"/>
    </row>
    <row r="363" spans="1:6" ht="12.75">
      <c r="A363" s="3">
        <v>14</v>
      </c>
      <c r="B363" s="3"/>
      <c r="C363" s="4" t="str">
        <f ca="1">INDIRECT(ADDRESS(4+MOD(14-D347+2*$E$2+1,2*$E$2+1),3))</f>
        <v>Player 4</v>
      </c>
      <c r="D363" s="3" t="str">
        <f ca="1">INDIRECT(ADDRESS(4+MOD(20-D347+2*$E$2+1,2*$E$2+1),3))</f>
        <v>Player 10</v>
      </c>
      <c r="E363" s="3"/>
      <c r="F363" s="9"/>
    </row>
    <row r="364" spans="1:6" ht="12.75">
      <c r="A364" s="3">
        <v>15</v>
      </c>
      <c r="B364" s="3"/>
      <c r="C364" s="4" t="str">
        <f ca="1">INDIRECT(ADDRESS(4+MOD(15-D347+2*$E$2+1,2*$E$2+1),3))</f>
        <v>Player 5</v>
      </c>
      <c r="D364" s="3" t="str">
        <f ca="1">INDIRECT(ADDRESS(4+MOD(19-D347+2*$E$2+1,2*$E$2+1),3))</f>
        <v>Player 9</v>
      </c>
      <c r="E364" s="3"/>
      <c r="F364" s="9"/>
    </row>
    <row r="365" spans="1:6" ht="12.75">
      <c r="A365" s="3">
        <v>16</v>
      </c>
      <c r="B365" s="3"/>
      <c r="C365" s="4" t="str">
        <f ca="1">INDIRECT(ADDRESS(4+MOD(16-D347+2*$E$2+1,2*$E$2+1),3))</f>
        <v>Player 6</v>
      </c>
      <c r="D365" s="3" t="str">
        <f ca="1">INDIRECT(ADDRESS(4+MOD(18-D347+2*$E$2+1,2*$E$2+1),3))</f>
        <v>Player 8</v>
      </c>
      <c r="E365" s="3"/>
      <c r="F365" s="9"/>
    </row>
    <row r="366" spans="1:6" ht="12.75">
      <c r="A366" s="6"/>
      <c r="B366" s="6"/>
      <c r="C366" s="7" t="str">
        <f ca="1">INDIRECT(ADDRESS(4+MOD(17-D347+2*$E$2+1,2*$E$2+1),3))</f>
        <v>Player 7</v>
      </c>
      <c r="D366" s="6" t="s">
        <v>6</v>
      </c>
      <c r="E366" s="6"/>
      <c r="F366" s="10"/>
    </row>
    <row r="367" spans="1:6" ht="12.75">
      <c r="A367" s="6"/>
      <c r="B367" s="6"/>
      <c r="C367" s="7"/>
      <c r="D367" s="6"/>
      <c r="E367" s="6"/>
      <c r="F367" s="10"/>
    </row>
    <row r="368" spans="1:6" ht="12.75">
      <c r="A368" s="6"/>
      <c r="B368" s="6"/>
      <c r="C368" s="7"/>
      <c r="D368" s="6"/>
      <c r="E368" s="6"/>
      <c r="F368" s="10"/>
    </row>
    <row r="369" spans="1:6" ht="12.75">
      <c r="A369" s="6"/>
      <c r="B369" s="6"/>
      <c r="C369" s="7"/>
      <c r="D369" s="6"/>
      <c r="E369" s="6"/>
      <c r="F369" s="10"/>
    </row>
    <row r="370" spans="1:6" ht="12.75">
      <c r="A370" s="6"/>
      <c r="B370" s="6"/>
      <c r="C370" s="7"/>
      <c r="D370" s="6"/>
      <c r="E370" s="6"/>
      <c r="F370" s="10"/>
    </row>
    <row r="371" spans="1:6" ht="12.75">
      <c r="A371" s="6"/>
      <c r="B371" s="6"/>
      <c r="C371" s="7"/>
      <c r="D371" s="6"/>
      <c r="E371" s="6"/>
      <c r="F371" s="10"/>
    </row>
    <row r="372" spans="1:6" ht="12.75">
      <c r="A372" s="6"/>
      <c r="B372" s="6"/>
      <c r="C372" s="7"/>
      <c r="D372" s="6"/>
      <c r="E372" s="6"/>
      <c r="F372" s="10"/>
    </row>
    <row r="373" spans="1:6" ht="12.75">
      <c r="A373" s="6"/>
      <c r="B373" s="6"/>
      <c r="C373" s="7"/>
      <c r="D373" s="6"/>
      <c r="E373" s="6"/>
      <c r="F373" s="10"/>
    </row>
    <row r="374" spans="1:6" ht="12.75">
      <c r="A374" s="6"/>
      <c r="B374" s="6"/>
      <c r="C374" s="7"/>
      <c r="D374" s="6"/>
      <c r="E374" s="6"/>
      <c r="F374" s="10"/>
    </row>
    <row r="375" spans="1:6" ht="12.75">
      <c r="A375" s="6"/>
      <c r="B375" s="6"/>
      <c r="C375" s="7"/>
      <c r="D375" s="6"/>
      <c r="E375" s="6"/>
      <c r="F375" s="10"/>
    </row>
    <row r="376" spans="1:6" ht="12.75">
      <c r="A376" s="6"/>
      <c r="B376" s="6"/>
      <c r="C376" s="7"/>
      <c r="D376" s="6"/>
      <c r="E376" s="6"/>
      <c r="F376" s="10"/>
    </row>
    <row r="377" spans="1:6" ht="12.75">
      <c r="A377" s="6"/>
      <c r="B377" s="6"/>
      <c r="C377" s="7"/>
      <c r="D377" s="6"/>
      <c r="E377" s="6"/>
      <c r="F377" s="10"/>
    </row>
    <row r="378" ht="12.75">
      <c r="A378" t="s">
        <v>9</v>
      </c>
    </row>
    <row r="379" spans="3:4" ht="12.75">
      <c r="C379" s="1" t="s">
        <v>50</v>
      </c>
      <c r="D379" s="2">
        <v>12</v>
      </c>
    </row>
    <row r="381" spans="1:6" ht="12.75">
      <c r="A381" s="3" t="s">
        <v>5</v>
      </c>
      <c r="B381" s="5" t="s">
        <v>3</v>
      </c>
      <c r="C381" s="4" t="s">
        <v>11</v>
      </c>
      <c r="D381" s="3" t="s">
        <v>10</v>
      </c>
      <c r="E381" s="5" t="s">
        <v>3</v>
      </c>
      <c r="F381" s="9" t="s">
        <v>4</v>
      </c>
    </row>
    <row r="382" spans="1:6" ht="12.75">
      <c r="A382" s="3">
        <v>1</v>
      </c>
      <c r="B382" s="3"/>
      <c r="C382" s="4" t="str">
        <f ca="1">INDIRECT(ADDRESS(4+MOD(1-D379+2*$E$2+1,2*$E$2+1),3))</f>
        <v>Player 23</v>
      </c>
      <c r="D382" s="3" t="str">
        <f ca="1">INDIRECT(ADDRESS(4+MOD(33-D379+2*$E$2+1,2*$E$2+1),3))</f>
        <v>Player 22</v>
      </c>
      <c r="E382" s="3"/>
      <c r="F382" s="9"/>
    </row>
    <row r="383" spans="1:6" ht="12.75">
      <c r="A383" s="3">
        <v>2</v>
      </c>
      <c r="B383" s="3"/>
      <c r="C383" s="4" t="str">
        <f ca="1">INDIRECT(ADDRESS(4+MOD(2-D379+2*$E$2+1,2*$E$2+1),3))</f>
        <v>Player 24</v>
      </c>
      <c r="D383" s="3" t="str">
        <f ca="1">INDIRECT(ADDRESS(4+MOD(32-D379+2*$E$2+1,2*$E$2+1),3))</f>
        <v>Player 21</v>
      </c>
      <c r="E383" s="3"/>
      <c r="F383" s="9"/>
    </row>
    <row r="384" spans="1:6" ht="12.75">
      <c r="A384" s="3">
        <v>3</v>
      </c>
      <c r="B384" s="3"/>
      <c r="C384" s="4" t="str">
        <f ca="1">INDIRECT(ADDRESS(4+MOD(3-D379+2*$E$2+1,2*$E$2+1),3))</f>
        <v>Player 25</v>
      </c>
      <c r="D384" s="3" t="str">
        <f ca="1">INDIRECT(ADDRESS(4+MOD(31-D379+2*$E$2+1,2*$E$2+1),3))</f>
        <v>Player 20</v>
      </c>
      <c r="E384" s="3"/>
      <c r="F384" s="9"/>
    </row>
    <row r="385" spans="1:6" ht="12.75">
      <c r="A385" s="3">
        <v>4</v>
      </c>
      <c r="B385" s="3"/>
      <c r="C385" s="4" t="str">
        <f ca="1">INDIRECT(ADDRESS(4+MOD(4-D379+2*$E$2+1,2*$E$2+1),3))</f>
        <v>Player 26</v>
      </c>
      <c r="D385" s="3" t="str">
        <f ca="1">INDIRECT(ADDRESS(4+MOD(30-D379+2*$E$2+1,2*$E$2+1),3))</f>
        <v>Player 19</v>
      </c>
      <c r="E385" s="3"/>
      <c r="F385" s="9"/>
    </row>
    <row r="386" spans="1:6" ht="12.75">
      <c r="A386" s="3">
        <v>5</v>
      </c>
      <c r="B386" s="3"/>
      <c r="C386" s="4" t="str">
        <f ca="1">INDIRECT(ADDRESS(4+MOD(5-D379+2*$E$2+1,2*$E$2+1),3))</f>
        <v>Player 27</v>
      </c>
      <c r="D386" s="3" t="str">
        <f ca="1">INDIRECT(ADDRESS(4+MOD(29-D379+2*$E$2+1,2*$E$2+1),3))</f>
        <v>Player 18</v>
      </c>
      <c r="E386" s="3"/>
      <c r="F386" s="9"/>
    </row>
    <row r="387" spans="1:6" ht="12.75">
      <c r="A387" s="3">
        <v>6</v>
      </c>
      <c r="B387" s="3"/>
      <c r="C387" s="4" t="str">
        <f ca="1">INDIRECT(ADDRESS(4+MOD(6-D379+2*$E$2+1,2*$E$2+1),3))</f>
        <v>Player 28</v>
      </c>
      <c r="D387" s="3" t="str">
        <f ca="1">INDIRECT(ADDRESS(4+MOD(28-D379+2*$E$2+1,2*$E$2+1),3))</f>
        <v>Player 17</v>
      </c>
      <c r="E387" s="3"/>
      <c r="F387" s="9"/>
    </row>
    <row r="388" spans="1:6" ht="12.75">
      <c r="A388" s="3">
        <v>7</v>
      </c>
      <c r="B388" s="3"/>
      <c r="C388" s="4" t="str">
        <f ca="1">INDIRECT(ADDRESS(4+MOD(7-D379+2*$E$2+1,2*$E$2+1),3))</f>
        <v>Player 29</v>
      </c>
      <c r="D388" s="3" t="str">
        <f ca="1">INDIRECT(ADDRESS(4+MOD(27-D379+2*$E$2+1,2*$E$2+1),3))</f>
        <v>Player 16</v>
      </c>
      <c r="E388" s="3"/>
      <c r="F388" s="9"/>
    </row>
    <row r="389" spans="1:6" ht="12.75">
      <c r="A389" s="3">
        <v>8</v>
      </c>
      <c r="B389" s="3"/>
      <c r="C389" s="4" t="str">
        <f ca="1">INDIRECT(ADDRESS(4+MOD(8-D379+2*$E$2+1,2*$E$2+1),3))</f>
        <v>Player 30</v>
      </c>
      <c r="D389" s="3" t="str">
        <f ca="1">INDIRECT(ADDRESS(4+MOD(26-D379+2*$E$2+1,2*$E$2+1),3))</f>
        <v>Player 15</v>
      </c>
      <c r="E389" s="3"/>
      <c r="F389" s="9"/>
    </row>
    <row r="390" spans="1:6" ht="12.75">
      <c r="A390" s="3">
        <v>9</v>
      </c>
      <c r="B390" s="3"/>
      <c r="C390" s="4" t="str">
        <f ca="1">INDIRECT(ADDRESS(4+MOD(9-D379+2*$E$2+1,2*$E$2+1),3))</f>
        <v>Player 31</v>
      </c>
      <c r="D390" s="3" t="str">
        <f ca="1">INDIRECT(ADDRESS(4+MOD(25-D379+2*$E$2+1,2*$E$2+1),3))</f>
        <v>Player 14</v>
      </c>
      <c r="E390" s="3"/>
      <c r="F390" s="9"/>
    </row>
    <row r="391" spans="1:6" ht="12.75">
      <c r="A391" s="3">
        <v>10</v>
      </c>
      <c r="B391" s="3"/>
      <c r="C391" s="4" t="str">
        <f ca="1">INDIRECT(ADDRESS(4+MOD(10-D379+2*$E$2+1,2*$E$2+1),3))</f>
        <v>Player 32</v>
      </c>
      <c r="D391" s="3" t="str">
        <f ca="1">INDIRECT(ADDRESS(4+MOD(24-D379+2*$E$2+1,2*$E$2+1),3))</f>
        <v>Player 13</v>
      </c>
      <c r="E391" s="3"/>
      <c r="F391" s="9"/>
    </row>
    <row r="392" spans="1:6" ht="12.75">
      <c r="A392" s="3">
        <v>11</v>
      </c>
      <c r="B392" s="3"/>
      <c r="C392" s="4" t="str">
        <f ca="1">INDIRECT(ADDRESS(4+MOD(11-D379+2*$E$2+1,2*$E$2+1),3))</f>
        <v>Player 33 or Rest</v>
      </c>
      <c r="D392" s="3" t="str">
        <f ca="1">INDIRECT(ADDRESS(4+MOD(23-D379+2*$E$2+1,2*$E$2+1),3))</f>
        <v>Player 12</v>
      </c>
      <c r="E392" s="3"/>
      <c r="F392" s="9"/>
    </row>
    <row r="393" spans="1:6" ht="12.75">
      <c r="A393" s="3">
        <v>12</v>
      </c>
      <c r="B393" s="3"/>
      <c r="C393" s="4" t="str">
        <f ca="1">INDIRECT(ADDRESS(4+MOD(12-D379+2*$E$2+1,2*$E$2+1),3))</f>
        <v>Player 1</v>
      </c>
      <c r="D393" s="3" t="str">
        <f ca="1">INDIRECT(ADDRESS(4+MOD(22-D379+2*$E$2+1,2*$E$2+1),3))</f>
        <v>Player 11</v>
      </c>
      <c r="E393" s="3"/>
      <c r="F393" s="9"/>
    </row>
    <row r="394" spans="1:6" ht="12.75">
      <c r="A394" s="3">
        <v>13</v>
      </c>
      <c r="B394" s="3"/>
      <c r="C394" s="4" t="str">
        <f ca="1">INDIRECT(ADDRESS(4+MOD(13-D379+2*$E$2+1,2*$E$2+1),3))</f>
        <v>Player 2</v>
      </c>
      <c r="D394" s="3" t="str">
        <f ca="1">INDIRECT(ADDRESS(4+MOD(21-D379+2*$E$2+1,2*$E$2+1),3))</f>
        <v>Player 10</v>
      </c>
      <c r="E394" s="3"/>
      <c r="F394" s="9"/>
    </row>
    <row r="395" spans="1:6" ht="12.75">
      <c r="A395" s="3">
        <v>14</v>
      </c>
      <c r="B395" s="3"/>
      <c r="C395" s="4" t="str">
        <f ca="1">INDIRECT(ADDRESS(4+MOD(14-D379+2*$E$2+1,2*$E$2+1),3))</f>
        <v>Player 3</v>
      </c>
      <c r="D395" s="3" t="str">
        <f ca="1">INDIRECT(ADDRESS(4+MOD(20-D379+2*$E$2+1,2*$E$2+1),3))</f>
        <v>Player 9</v>
      </c>
      <c r="E395" s="3"/>
      <c r="F395" s="9"/>
    </row>
    <row r="396" spans="1:6" ht="12.75">
      <c r="A396" s="3">
        <v>15</v>
      </c>
      <c r="B396" s="3"/>
      <c r="C396" s="4" t="str">
        <f ca="1">INDIRECT(ADDRESS(4+MOD(15-D379+2*$E$2+1,2*$E$2+1),3))</f>
        <v>Player 4</v>
      </c>
      <c r="D396" s="3" t="str">
        <f ca="1">INDIRECT(ADDRESS(4+MOD(19-D379+2*$E$2+1,2*$E$2+1),3))</f>
        <v>Player 8</v>
      </c>
      <c r="E396" s="3"/>
      <c r="F396" s="9"/>
    </row>
    <row r="397" spans="1:6" ht="12.75">
      <c r="A397" s="3">
        <v>16</v>
      </c>
      <c r="B397" s="3"/>
      <c r="C397" s="4" t="str">
        <f ca="1">INDIRECT(ADDRESS(4+MOD(16-D379+2*$E$2+1,2*$E$2+1),3))</f>
        <v>Player 5</v>
      </c>
      <c r="D397" s="3" t="str">
        <f ca="1">INDIRECT(ADDRESS(4+MOD(18-D379+2*$E$2+1,2*$E$2+1),3))</f>
        <v>Player 7</v>
      </c>
      <c r="E397" s="3"/>
      <c r="F397" s="9"/>
    </row>
    <row r="398" spans="1:6" ht="12.75">
      <c r="A398" s="6"/>
      <c r="B398" s="6"/>
      <c r="C398" s="7" t="str">
        <f ca="1">INDIRECT(ADDRESS(4+MOD(17-D379+2*$E$2+1,2*$E$2+1),3))</f>
        <v>Player 6</v>
      </c>
      <c r="D398" s="6" t="s">
        <v>6</v>
      </c>
      <c r="E398" s="6"/>
      <c r="F398" s="10"/>
    </row>
    <row r="399" spans="1:6" ht="12.75">
      <c r="A399" s="6"/>
      <c r="B399" s="6"/>
      <c r="C399" s="7"/>
      <c r="D399" s="6"/>
      <c r="E399" s="6"/>
      <c r="F399" s="10"/>
    </row>
    <row r="400" spans="1:6" ht="12.75">
      <c r="A400" s="6"/>
      <c r="B400" s="6"/>
      <c r="C400" s="7"/>
      <c r="D400" s="6"/>
      <c r="E400" s="6"/>
      <c r="F400" s="10"/>
    </row>
    <row r="401" spans="1:6" ht="12.75">
      <c r="A401" s="6"/>
      <c r="B401" s="6"/>
      <c r="C401" s="7"/>
      <c r="D401" s="6"/>
      <c r="E401" s="6"/>
      <c r="F401" s="10"/>
    </row>
    <row r="402" spans="1:6" ht="12.75">
      <c r="A402" s="6"/>
      <c r="B402" s="6"/>
      <c r="C402" s="7"/>
      <c r="D402" s="6"/>
      <c r="E402" s="6"/>
      <c r="F402" s="10"/>
    </row>
    <row r="403" spans="1:6" ht="12.75">
      <c r="A403" s="6"/>
      <c r="B403" s="6"/>
      <c r="C403" s="7"/>
      <c r="D403" s="6"/>
      <c r="E403" s="6"/>
      <c r="F403" s="10"/>
    </row>
    <row r="404" spans="1:6" ht="12.75">
      <c r="A404" s="6"/>
      <c r="B404" s="6"/>
      <c r="C404" s="7"/>
      <c r="D404" s="6"/>
      <c r="E404" s="6"/>
      <c r="F404" s="10"/>
    </row>
    <row r="405" spans="1:6" ht="12.75">
      <c r="A405" s="6"/>
      <c r="B405" s="6"/>
      <c r="C405" s="7"/>
      <c r="D405" s="6"/>
      <c r="E405" s="6"/>
      <c r="F405" s="10"/>
    </row>
    <row r="406" spans="1:6" ht="12.75">
      <c r="A406" s="6"/>
      <c r="B406" s="6"/>
      <c r="C406" s="7"/>
      <c r="D406" s="6"/>
      <c r="E406" s="6"/>
      <c r="F406" s="10"/>
    </row>
    <row r="407" spans="1:6" ht="12.75">
      <c r="A407" s="6"/>
      <c r="B407" s="6"/>
      <c r="C407" s="7"/>
      <c r="D407" s="6"/>
      <c r="E407" s="6"/>
      <c r="F407" s="10"/>
    </row>
    <row r="408" spans="1:6" ht="12.75">
      <c r="A408" s="6"/>
      <c r="B408" s="6"/>
      <c r="C408" s="7"/>
      <c r="D408" s="6"/>
      <c r="E408" s="6"/>
      <c r="F408" s="10"/>
    </row>
    <row r="409" spans="1:6" ht="12.75">
      <c r="A409" s="6"/>
      <c r="B409" s="6"/>
      <c r="C409" s="7"/>
      <c r="D409" s="6"/>
      <c r="E409" s="6"/>
      <c r="F409" s="10"/>
    </row>
    <row r="410" spans="1:6" ht="12.75">
      <c r="A410" s="6"/>
      <c r="B410" s="6"/>
      <c r="C410" s="7"/>
      <c r="D410" s="6"/>
      <c r="E410" s="6"/>
      <c r="F410" s="10"/>
    </row>
    <row r="411" ht="12.75">
      <c r="A411" t="s">
        <v>9</v>
      </c>
    </row>
    <row r="412" spans="3:4" ht="12.75">
      <c r="C412" s="1" t="s">
        <v>50</v>
      </c>
      <c r="D412" s="2">
        <v>13</v>
      </c>
    </row>
    <row r="414" spans="1:6" ht="12.75">
      <c r="A414" s="3" t="s">
        <v>5</v>
      </c>
      <c r="B414" s="5" t="s">
        <v>3</v>
      </c>
      <c r="C414" s="4" t="s">
        <v>11</v>
      </c>
      <c r="D414" s="3" t="s">
        <v>10</v>
      </c>
      <c r="E414" s="5" t="s">
        <v>3</v>
      </c>
      <c r="F414" s="9" t="s">
        <v>4</v>
      </c>
    </row>
    <row r="415" spans="1:6" ht="12.75">
      <c r="A415" s="3">
        <v>1</v>
      </c>
      <c r="B415" s="3"/>
      <c r="C415" s="4" t="str">
        <f ca="1">INDIRECT(ADDRESS(4+MOD(1-D412+2*$E$2+1,2*$E$2+1),3))</f>
        <v>Player 22</v>
      </c>
      <c r="D415" s="3" t="str">
        <f ca="1">INDIRECT(ADDRESS(4+MOD(33-D412+2*$E$2+1,2*$E$2+1),3))</f>
        <v>Player 21</v>
      </c>
      <c r="E415" s="3"/>
      <c r="F415" s="9"/>
    </row>
    <row r="416" spans="1:6" ht="12.75">
      <c r="A416" s="3">
        <v>2</v>
      </c>
      <c r="B416" s="3"/>
      <c r="C416" s="4" t="str">
        <f ca="1">INDIRECT(ADDRESS(4+MOD(2-D412+2*$E$2+1,2*$E$2+1),3))</f>
        <v>Player 23</v>
      </c>
      <c r="D416" s="3" t="str">
        <f ca="1">INDIRECT(ADDRESS(4+MOD(32-D412+2*$E$2+1,2*$E$2+1),3))</f>
        <v>Player 20</v>
      </c>
      <c r="E416" s="3"/>
      <c r="F416" s="9"/>
    </row>
    <row r="417" spans="1:6" ht="12.75">
      <c r="A417" s="3">
        <v>3</v>
      </c>
      <c r="B417" s="3"/>
      <c r="C417" s="4" t="str">
        <f ca="1">INDIRECT(ADDRESS(4+MOD(3-D412+2*$E$2+1,2*$E$2+1),3))</f>
        <v>Player 24</v>
      </c>
      <c r="D417" s="3" t="str">
        <f ca="1">INDIRECT(ADDRESS(4+MOD(31-D412+2*$E$2+1,2*$E$2+1),3))</f>
        <v>Player 19</v>
      </c>
      <c r="E417" s="3"/>
      <c r="F417" s="9"/>
    </row>
    <row r="418" spans="1:6" ht="12.75">
      <c r="A418" s="3">
        <v>4</v>
      </c>
      <c r="B418" s="3"/>
      <c r="C418" s="4" t="str">
        <f ca="1">INDIRECT(ADDRESS(4+MOD(4-D412+2*$E$2+1,2*$E$2+1),3))</f>
        <v>Player 25</v>
      </c>
      <c r="D418" s="3" t="str">
        <f ca="1">INDIRECT(ADDRESS(4+MOD(30-D412+2*$E$2+1,2*$E$2+1),3))</f>
        <v>Player 18</v>
      </c>
      <c r="E418" s="3"/>
      <c r="F418" s="9"/>
    </row>
    <row r="419" spans="1:6" ht="12.75">
      <c r="A419" s="3">
        <v>5</v>
      </c>
      <c r="B419" s="3"/>
      <c r="C419" s="4" t="str">
        <f ca="1">INDIRECT(ADDRESS(4+MOD(5-D412+2*$E$2+1,2*$E$2+1),3))</f>
        <v>Player 26</v>
      </c>
      <c r="D419" s="3" t="str">
        <f ca="1">INDIRECT(ADDRESS(4+MOD(29-D412+2*$E$2+1,2*$E$2+1),3))</f>
        <v>Player 17</v>
      </c>
      <c r="E419" s="3"/>
      <c r="F419" s="9"/>
    </row>
    <row r="420" spans="1:6" ht="12.75">
      <c r="A420" s="3">
        <v>6</v>
      </c>
      <c r="B420" s="3"/>
      <c r="C420" s="4" t="str">
        <f ca="1">INDIRECT(ADDRESS(4+MOD(6-D412+2*$E$2+1,2*$E$2+1),3))</f>
        <v>Player 27</v>
      </c>
      <c r="D420" s="3" t="str">
        <f ca="1">INDIRECT(ADDRESS(4+MOD(28-D412+2*$E$2+1,2*$E$2+1),3))</f>
        <v>Player 16</v>
      </c>
      <c r="E420" s="3"/>
      <c r="F420" s="9"/>
    </row>
    <row r="421" spans="1:6" ht="12.75">
      <c r="A421" s="3">
        <v>7</v>
      </c>
      <c r="B421" s="3"/>
      <c r="C421" s="4" t="str">
        <f ca="1">INDIRECT(ADDRESS(4+MOD(7-D412+2*$E$2+1,2*$E$2+1),3))</f>
        <v>Player 28</v>
      </c>
      <c r="D421" s="3" t="str">
        <f ca="1">INDIRECT(ADDRESS(4+MOD(27-D412+2*$E$2+1,2*$E$2+1),3))</f>
        <v>Player 15</v>
      </c>
      <c r="E421" s="3"/>
      <c r="F421" s="9"/>
    </row>
    <row r="422" spans="1:6" ht="12.75">
      <c r="A422" s="3">
        <v>8</v>
      </c>
      <c r="B422" s="3"/>
      <c r="C422" s="4" t="str">
        <f ca="1">INDIRECT(ADDRESS(4+MOD(8-D412+2*$E$2+1,2*$E$2+1),3))</f>
        <v>Player 29</v>
      </c>
      <c r="D422" s="3" t="str">
        <f ca="1">INDIRECT(ADDRESS(4+MOD(26-D412+2*$E$2+1,2*$E$2+1),3))</f>
        <v>Player 14</v>
      </c>
      <c r="E422" s="3"/>
      <c r="F422" s="9"/>
    </row>
    <row r="423" spans="1:6" ht="12.75">
      <c r="A423" s="3">
        <v>9</v>
      </c>
      <c r="B423" s="3"/>
      <c r="C423" s="4" t="str">
        <f ca="1">INDIRECT(ADDRESS(4+MOD(9-D412+2*$E$2+1,2*$E$2+1),3))</f>
        <v>Player 30</v>
      </c>
      <c r="D423" s="3" t="str">
        <f ca="1">INDIRECT(ADDRESS(4+MOD(25-D412+2*$E$2+1,2*$E$2+1),3))</f>
        <v>Player 13</v>
      </c>
      <c r="E423" s="3"/>
      <c r="F423" s="9"/>
    </row>
    <row r="424" spans="1:6" ht="12.75">
      <c r="A424" s="3">
        <v>10</v>
      </c>
      <c r="B424" s="3"/>
      <c r="C424" s="4" t="str">
        <f ca="1">INDIRECT(ADDRESS(4+MOD(10-D412+2*$E$2+1,2*$E$2+1),3))</f>
        <v>Player 31</v>
      </c>
      <c r="D424" s="3" t="str">
        <f ca="1">INDIRECT(ADDRESS(4+MOD(24-D412+2*$E$2+1,2*$E$2+1),3))</f>
        <v>Player 12</v>
      </c>
      <c r="E424" s="3"/>
      <c r="F424" s="9"/>
    </row>
    <row r="425" spans="1:6" ht="12.75">
      <c r="A425" s="3">
        <v>11</v>
      </c>
      <c r="B425" s="3"/>
      <c r="C425" s="4" t="str">
        <f ca="1">INDIRECT(ADDRESS(4+MOD(11-D412+2*$E$2+1,2*$E$2+1),3))</f>
        <v>Player 32</v>
      </c>
      <c r="D425" s="3" t="str">
        <f ca="1">INDIRECT(ADDRESS(4+MOD(23-D412+2*$E$2+1,2*$E$2+1),3))</f>
        <v>Player 11</v>
      </c>
      <c r="E425" s="3"/>
      <c r="F425" s="9"/>
    </row>
    <row r="426" spans="1:6" ht="12.75">
      <c r="A426" s="3">
        <v>12</v>
      </c>
      <c r="B426" s="3"/>
      <c r="C426" s="4" t="str">
        <f ca="1">INDIRECT(ADDRESS(4+MOD(12-D412+2*$E$2+1,2*$E$2+1),3))</f>
        <v>Player 33 or Rest</v>
      </c>
      <c r="D426" s="3" t="str">
        <f ca="1">INDIRECT(ADDRESS(4+MOD(22-D412+2*$E$2+1,2*$E$2+1),3))</f>
        <v>Player 10</v>
      </c>
      <c r="E426" s="3"/>
      <c r="F426" s="9"/>
    </row>
    <row r="427" spans="1:6" ht="12.75">
      <c r="A427" s="3">
        <v>13</v>
      </c>
      <c r="B427" s="3"/>
      <c r="C427" s="4" t="str">
        <f ca="1">INDIRECT(ADDRESS(4+MOD(13-D412+2*$E$2+1,2*$E$2+1),3))</f>
        <v>Player 1</v>
      </c>
      <c r="D427" s="3" t="str">
        <f ca="1">INDIRECT(ADDRESS(4+MOD(21-D412+2*$E$2+1,2*$E$2+1),3))</f>
        <v>Player 9</v>
      </c>
      <c r="E427" s="3"/>
      <c r="F427" s="9"/>
    </row>
    <row r="428" spans="1:6" ht="12.75">
      <c r="A428" s="3">
        <v>14</v>
      </c>
      <c r="B428" s="3"/>
      <c r="C428" s="4" t="str">
        <f ca="1">INDIRECT(ADDRESS(4+MOD(14-D412+2*$E$2+1,2*$E$2+1),3))</f>
        <v>Player 2</v>
      </c>
      <c r="D428" s="3" t="str">
        <f ca="1">INDIRECT(ADDRESS(4+MOD(20-D412+2*$E$2+1,2*$E$2+1),3))</f>
        <v>Player 8</v>
      </c>
      <c r="E428" s="3"/>
      <c r="F428" s="9"/>
    </row>
    <row r="429" spans="1:6" ht="12.75">
      <c r="A429" s="3">
        <v>15</v>
      </c>
      <c r="B429" s="3"/>
      <c r="C429" s="4" t="str">
        <f ca="1">INDIRECT(ADDRESS(4+MOD(15-D412+2*$E$2+1,2*$E$2+1),3))</f>
        <v>Player 3</v>
      </c>
      <c r="D429" s="3" t="str">
        <f ca="1">INDIRECT(ADDRESS(4+MOD(19-D412+2*$E$2+1,2*$E$2+1),3))</f>
        <v>Player 7</v>
      </c>
      <c r="E429" s="3"/>
      <c r="F429" s="9"/>
    </row>
    <row r="430" spans="1:6" ht="12.75">
      <c r="A430" s="3">
        <v>16</v>
      </c>
      <c r="B430" s="3"/>
      <c r="C430" s="4" t="str">
        <f ca="1">INDIRECT(ADDRESS(4+MOD(16-D412+2*$E$2+1,2*$E$2+1),3))</f>
        <v>Player 4</v>
      </c>
      <c r="D430" s="3" t="str">
        <f ca="1">INDIRECT(ADDRESS(4+MOD(18-D412+2*$E$2+1,2*$E$2+1),3))</f>
        <v>Player 6</v>
      </c>
      <c r="E430" s="3"/>
      <c r="F430" s="9"/>
    </row>
    <row r="431" spans="1:6" ht="12.75">
      <c r="A431" s="6"/>
      <c r="B431" s="6"/>
      <c r="C431" s="7" t="str">
        <f ca="1">INDIRECT(ADDRESS(4+MOD(17-D412+2*$E$2+1,2*$E$2+1),3))</f>
        <v>Player 5</v>
      </c>
      <c r="D431" s="6" t="s">
        <v>6</v>
      </c>
      <c r="E431" s="6"/>
      <c r="F431" s="10"/>
    </row>
    <row r="432" spans="1:6" ht="12.75">
      <c r="A432" s="6"/>
      <c r="B432" s="6"/>
      <c r="C432" s="7"/>
      <c r="D432" s="6"/>
      <c r="E432" s="6"/>
      <c r="F432" s="10"/>
    </row>
    <row r="433" spans="1:6" ht="12.75">
      <c r="A433" s="6"/>
      <c r="B433" s="6"/>
      <c r="C433" s="7"/>
      <c r="D433" s="6"/>
      <c r="E433" s="6"/>
      <c r="F433" s="10"/>
    </row>
    <row r="434" spans="1:6" ht="12.75">
      <c r="A434" s="6"/>
      <c r="B434" s="6"/>
      <c r="C434" s="7"/>
      <c r="D434" s="6"/>
      <c r="E434" s="6"/>
      <c r="F434" s="10"/>
    </row>
    <row r="435" spans="1:6" ht="12.75">
      <c r="A435" s="6"/>
      <c r="B435" s="6"/>
      <c r="C435" s="7"/>
      <c r="D435" s="6"/>
      <c r="E435" s="6"/>
      <c r="F435" s="10"/>
    </row>
    <row r="436" spans="1:6" ht="12.75">
      <c r="A436" s="6"/>
      <c r="B436" s="6"/>
      <c r="C436" s="7"/>
      <c r="D436" s="6"/>
      <c r="E436" s="6"/>
      <c r="F436" s="10"/>
    </row>
    <row r="437" spans="1:6" ht="12.75">
      <c r="A437" s="6"/>
      <c r="B437" s="6"/>
      <c r="C437" s="7"/>
      <c r="D437" s="6"/>
      <c r="E437" s="6"/>
      <c r="F437" s="10"/>
    </row>
    <row r="438" spans="1:6" ht="12.75">
      <c r="A438" s="6"/>
      <c r="B438" s="6"/>
      <c r="C438" s="7"/>
      <c r="D438" s="6"/>
      <c r="E438" s="6"/>
      <c r="F438" s="10"/>
    </row>
    <row r="439" spans="1:6" ht="12.75">
      <c r="A439" s="6"/>
      <c r="B439" s="6"/>
      <c r="C439" s="7"/>
      <c r="D439" s="6"/>
      <c r="E439" s="6"/>
      <c r="F439" s="10"/>
    </row>
    <row r="440" spans="1:6" ht="12.75">
      <c r="A440" s="6"/>
      <c r="B440" s="6"/>
      <c r="C440" s="7"/>
      <c r="D440" s="6"/>
      <c r="E440" s="6"/>
      <c r="F440" s="10"/>
    </row>
    <row r="441" spans="1:6" ht="12.75">
      <c r="A441" s="6"/>
      <c r="B441" s="6"/>
      <c r="C441" s="7"/>
      <c r="D441" s="6"/>
      <c r="E441" s="6"/>
      <c r="F441" s="10"/>
    </row>
    <row r="442" spans="1:6" ht="12.75">
      <c r="A442" s="6"/>
      <c r="B442" s="6"/>
      <c r="C442" s="7"/>
      <c r="D442" s="6"/>
      <c r="E442" s="6"/>
      <c r="F442" s="10"/>
    </row>
    <row r="443" spans="1:6" ht="12.75">
      <c r="A443" s="6"/>
      <c r="B443" s="6"/>
      <c r="C443" s="7"/>
      <c r="D443" s="6"/>
      <c r="E443" s="6"/>
      <c r="F443" s="10"/>
    </row>
    <row r="444" ht="12.75">
      <c r="A444" t="s">
        <v>9</v>
      </c>
    </row>
    <row r="445" spans="3:4" ht="12.75">
      <c r="C445" s="1" t="s">
        <v>50</v>
      </c>
      <c r="D445" s="2">
        <v>14</v>
      </c>
    </row>
    <row r="447" spans="1:6" ht="12.75">
      <c r="A447" s="3" t="s">
        <v>5</v>
      </c>
      <c r="B447" s="5" t="s">
        <v>3</v>
      </c>
      <c r="C447" s="4" t="s">
        <v>11</v>
      </c>
      <c r="D447" s="3" t="s">
        <v>10</v>
      </c>
      <c r="E447" s="5" t="s">
        <v>3</v>
      </c>
      <c r="F447" s="9" t="s">
        <v>4</v>
      </c>
    </row>
    <row r="448" spans="1:6" ht="12.75">
      <c r="A448" s="3">
        <v>1</v>
      </c>
      <c r="B448" s="3"/>
      <c r="C448" s="4" t="str">
        <f ca="1">INDIRECT(ADDRESS(4+MOD(1-D445+2*$E$2+1,2*$E$2+1),3))</f>
        <v>Player 21</v>
      </c>
      <c r="D448" s="3" t="str">
        <f ca="1">INDIRECT(ADDRESS(4+MOD(33-D445+2*$E$2+1,2*$E$2+1),3))</f>
        <v>Player 20</v>
      </c>
      <c r="E448" s="3"/>
      <c r="F448" s="9"/>
    </row>
    <row r="449" spans="1:6" ht="12.75">
      <c r="A449" s="3">
        <v>2</v>
      </c>
      <c r="B449" s="3"/>
      <c r="C449" s="4" t="str">
        <f ca="1">INDIRECT(ADDRESS(4+MOD(2-D445+2*$E$2+1,2*$E$2+1),3))</f>
        <v>Player 22</v>
      </c>
      <c r="D449" s="3" t="str">
        <f ca="1">INDIRECT(ADDRESS(4+MOD(32-D445+2*$E$2+1,2*$E$2+1),3))</f>
        <v>Player 19</v>
      </c>
      <c r="E449" s="3"/>
      <c r="F449" s="9"/>
    </row>
    <row r="450" spans="1:6" ht="12.75">
      <c r="A450" s="3">
        <v>3</v>
      </c>
      <c r="B450" s="3"/>
      <c r="C450" s="4" t="str">
        <f ca="1">INDIRECT(ADDRESS(4+MOD(3-D445+2*$E$2+1,2*$E$2+1),3))</f>
        <v>Player 23</v>
      </c>
      <c r="D450" s="3" t="str">
        <f ca="1">INDIRECT(ADDRESS(4+MOD(31-D445+2*$E$2+1,2*$E$2+1),3))</f>
        <v>Player 18</v>
      </c>
      <c r="E450" s="3"/>
      <c r="F450" s="9"/>
    </row>
    <row r="451" spans="1:6" ht="12.75">
      <c r="A451" s="3">
        <v>4</v>
      </c>
      <c r="B451" s="3"/>
      <c r="C451" s="4" t="str">
        <f ca="1">INDIRECT(ADDRESS(4+MOD(4-D445+2*$E$2+1,2*$E$2+1),3))</f>
        <v>Player 24</v>
      </c>
      <c r="D451" s="3" t="str">
        <f ca="1">INDIRECT(ADDRESS(4+MOD(30-D445+2*$E$2+1,2*$E$2+1),3))</f>
        <v>Player 17</v>
      </c>
      <c r="E451" s="3"/>
      <c r="F451" s="9"/>
    </row>
    <row r="452" spans="1:6" ht="12.75">
      <c r="A452" s="3">
        <v>5</v>
      </c>
      <c r="B452" s="3"/>
      <c r="C452" s="4" t="str">
        <f ca="1">INDIRECT(ADDRESS(4+MOD(5-D445+2*$E$2+1,2*$E$2+1),3))</f>
        <v>Player 25</v>
      </c>
      <c r="D452" s="3" t="str">
        <f ca="1">INDIRECT(ADDRESS(4+MOD(29-D445+2*$E$2+1,2*$E$2+1),3))</f>
        <v>Player 16</v>
      </c>
      <c r="E452" s="3"/>
      <c r="F452" s="9"/>
    </row>
    <row r="453" spans="1:6" ht="12.75">
      <c r="A453" s="3">
        <v>6</v>
      </c>
      <c r="B453" s="3"/>
      <c r="C453" s="4" t="str">
        <f ca="1">INDIRECT(ADDRESS(4+MOD(6-D445+2*$E$2+1,2*$E$2+1),3))</f>
        <v>Player 26</v>
      </c>
      <c r="D453" s="3" t="str">
        <f ca="1">INDIRECT(ADDRESS(4+MOD(28-D445+2*$E$2+1,2*$E$2+1),3))</f>
        <v>Player 15</v>
      </c>
      <c r="E453" s="3"/>
      <c r="F453" s="9"/>
    </row>
    <row r="454" spans="1:6" ht="12.75">
      <c r="A454" s="3">
        <v>7</v>
      </c>
      <c r="B454" s="3"/>
      <c r="C454" s="4" t="str">
        <f ca="1">INDIRECT(ADDRESS(4+MOD(7-D445+2*$E$2+1,2*$E$2+1),3))</f>
        <v>Player 27</v>
      </c>
      <c r="D454" s="3" t="str">
        <f ca="1">INDIRECT(ADDRESS(4+MOD(27-D445+2*$E$2+1,2*$E$2+1),3))</f>
        <v>Player 14</v>
      </c>
      <c r="E454" s="3"/>
      <c r="F454" s="9"/>
    </row>
    <row r="455" spans="1:6" ht="12.75">
      <c r="A455" s="3">
        <v>8</v>
      </c>
      <c r="B455" s="3"/>
      <c r="C455" s="4" t="str">
        <f ca="1">INDIRECT(ADDRESS(4+MOD(8-D445+2*$E$2+1,2*$E$2+1),3))</f>
        <v>Player 28</v>
      </c>
      <c r="D455" s="3" t="str">
        <f ca="1">INDIRECT(ADDRESS(4+MOD(26-D445+2*$E$2+1,2*$E$2+1),3))</f>
        <v>Player 13</v>
      </c>
      <c r="E455" s="3"/>
      <c r="F455" s="9"/>
    </row>
    <row r="456" spans="1:6" ht="12.75">
      <c r="A456" s="3">
        <v>9</v>
      </c>
      <c r="B456" s="3"/>
      <c r="C456" s="4" t="str">
        <f ca="1">INDIRECT(ADDRESS(4+MOD(9-D445+2*$E$2+1,2*$E$2+1),3))</f>
        <v>Player 29</v>
      </c>
      <c r="D456" s="3" t="str">
        <f ca="1">INDIRECT(ADDRESS(4+MOD(25-D445+2*$E$2+1,2*$E$2+1),3))</f>
        <v>Player 12</v>
      </c>
      <c r="E456" s="3"/>
      <c r="F456" s="9"/>
    </row>
    <row r="457" spans="1:6" ht="12.75">
      <c r="A457" s="3">
        <v>10</v>
      </c>
      <c r="B457" s="3"/>
      <c r="C457" s="4" t="str">
        <f ca="1">INDIRECT(ADDRESS(4+MOD(10-D445+2*$E$2+1,2*$E$2+1),3))</f>
        <v>Player 30</v>
      </c>
      <c r="D457" s="3" t="str">
        <f ca="1">INDIRECT(ADDRESS(4+MOD(24-D445+2*$E$2+1,2*$E$2+1),3))</f>
        <v>Player 11</v>
      </c>
      <c r="E457" s="3"/>
      <c r="F457" s="9"/>
    </row>
    <row r="458" spans="1:6" ht="12.75">
      <c r="A458" s="3">
        <v>11</v>
      </c>
      <c r="B458" s="3"/>
      <c r="C458" s="4" t="str">
        <f ca="1">INDIRECT(ADDRESS(4+MOD(11-D445+2*$E$2+1,2*$E$2+1),3))</f>
        <v>Player 31</v>
      </c>
      <c r="D458" s="3" t="str">
        <f ca="1">INDIRECT(ADDRESS(4+MOD(23-D445+2*$E$2+1,2*$E$2+1),3))</f>
        <v>Player 10</v>
      </c>
      <c r="E458" s="3"/>
      <c r="F458" s="9"/>
    </row>
    <row r="459" spans="1:6" ht="12.75">
      <c r="A459" s="3">
        <v>12</v>
      </c>
      <c r="B459" s="3"/>
      <c r="C459" s="4" t="str">
        <f ca="1">INDIRECT(ADDRESS(4+MOD(12-D445+2*$E$2+1,2*$E$2+1),3))</f>
        <v>Player 32</v>
      </c>
      <c r="D459" s="3" t="str">
        <f ca="1">INDIRECT(ADDRESS(4+MOD(22-D445+2*$E$2+1,2*$E$2+1),3))</f>
        <v>Player 9</v>
      </c>
      <c r="E459" s="3"/>
      <c r="F459" s="9"/>
    </row>
    <row r="460" spans="1:6" ht="12.75">
      <c r="A460" s="3">
        <v>13</v>
      </c>
      <c r="B460" s="3"/>
      <c r="C460" s="4" t="str">
        <f ca="1">INDIRECT(ADDRESS(4+MOD(13-D445+2*$E$2+1,2*$E$2+1),3))</f>
        <v>Player 33 or Rest</v>
      </c>
      <c r="D460" s="3" t="str">
        <f ca="1">INDIRECT(ADDRESS(4+MOD(21-D445+2*$E$2+1,2*$E$2+1),3))</f>
        <v>Player 8</v>
      </c>
      <c r="E460" s="3"/>
      <c r="F460" s="9"/>
    </row>
    <row r="461" spans="1:6" ht="12.75">
      <c r="A461" s="3">
        <v>14</v>
      </c>
      <c r="B461" s="3"/>
      <c r="C461" s="4" t="str">
        <f ca="1">INDIRECT(ADDRESS(4+MOD(14-D445+2*$E$2+1,2*$E$2+1),3))</f>
        <v>Player 1</v>
      </c>
      <c r="D461" s="3" t="str">
        <f ca="1">INDIRECT(ADDRESS(4+MOD(20-D445+2*$E$2+1,2*$E$2+1),3))</f>
        <v>Player 7</v>
      </c>
      <c r="E461" s="3"/>
      <c r="F461" s="9"/>
    </row>
    <row r="462" spans="1:6" ht="12.75">
      <c r="A462" s="3">
        <v>15</v>
      </c>
      <c r="B462" s="3"/>
      <c r="C462" s="4" t="str">
        <f ca="1">INDIRECT(ADDRESS(4+MOD(15-D445+2*$E$2+1,2*$E$2+1),3))</f>
        <v>Player 2</v>
      </c>
      <c r="D462" s="3" t="str">
        <f ca="1">INDIRECT(ADDRESS(4+MOD(19-D445+2*$E$2+1,2*$E$2+1),3))</f>
        <v>Player 6</v>
      </c>
      <c r="E462" s="3"/>
      <c r="F462" s="9"/>
    </row>
    <row r="463" spans="1:6" ht="12.75">
      <c r="A463" s="3">
        <v>16</v>
      </c>
      <c r="B463" s="3"/>
      <c r="C463" s="4" t="str">
        <f ca="1">INDIRECT(ADDRESS(4+MOD(16-D445+2*$E$2+1,2*$E$2+1),3))</f>
        <v>Player 3</v>
      </c>
      <c r="D463" s="3" t="str">
        <f ca="1">INDIRECT(ADDRESS(4+MOD(18-D445+2*$E$2+1,2*$E$2+1),3))</f>
        <v>Player 5</v>
      </c>
      <c r="E463" s="3"/>
      <c r="F463" s="9"/>
    </row>
    <row r="464" spans="1:6" ht="12.75">
      <c r="A464" s="6"/>
      <c r="B464" s="6"/>
      <c r="C464" s="7" t="str">
        <f ca="1">INDIRECT(ADDRESS(4+MOD(17-D445+2*$E$2+1,2*$E$2+1),3))</f>
        <v>Player 4</v>
      </c>
      <c r="D464" s="6" t="s">
        <v>6</v>
      </c>
      <c r="E464" s="6"/>
      <c r="F464" s="10"/>
    </row>
    <row r="465" spans="1:6" ht="12.75">
      <c r="A465" s="6"/>
      <c r="B465" s="6"/>
      <c r="C465" s="7"/>
      <c r="D465" s="6"/>
      <c r="E465" s="6"/>
      <c r="F465" s="10"/>
    </row>
    <row r="466" spans="1:6" ht="12.75">
      <c r="A466" s="6"/>
      <c r="B466" s="6"/>
      <c r="C466" s="7"/>
      <c r="D466" s="6"/>
      <c r="E466" s="6"/>
      <c r="F466" s="10"/>
    </row>
    <row r="467" spans="1:6" ht="12.75">
      <c r="A467" s="6"/>
      <c r="B467" s="6"/>
      <c r="C467" s="7"/>
      <c r="D467" s="6"/>
      <c r="E467" s="6"/>
      <c r="F467" s="10"/>
    </row>
    <row r="468" spans="1:6" ht="12.75">
      <c r="A468" s="6"/>
      <c r="B468" s="6"/>
      <c r="C468" s="7"/>
      <c r="D468" s="6"/>
      <c r="E468" s="6"/>
      <c r="F468" s="10"/>
    </row>
    <row r="469" spans="1:6" ht="12.75">
      <c r="A469" s="6"/>
      <c r="B469" s="6"/>
      <c r="C469" s="7"/>
      <c r="D469" s="6"/>
      <c r="E469" s="6"/>
      <c r="F469" s="10"/>
    </row>
    <row r="470" spans="1:6" ht="12.75">
      <c r="A470" s="6"/>
      <c r="B470" s="6"/>
      <c r="C470" s="7"/>
      <c r="D470" s="6"/>
      <c r="E470" s="6"/>
      <c r="F470" s="10"/>
    </row>
    <row r="471" spans="1:6" ht="12.75">
      <c r="A471" s="6"/>
      <c r="B471" s="6"/>
      <c r="C471" s="7"/>
      <c r="D471" s="6"/>
      <c r="E471" s="6"/>
      <c r="F471" s="10"/>
    </row>
    <row r="472" spans="1:6" ht="12.75">
      <c r="A472" s="6"/>
      <c r="B472" s="6"/>
      <c r="C472" s="7"/>
      <c r="D472" s="6"/>
      <c r="E472" s="6"/>
      <c r="F472" s="10"/>
    </row>
    <row r="473" spans="1:6" ht="12.75">
      <c r="A473" s="6"/>
      <c r="B473" s="6"/>
      <c r="C473" s="7"/>
      <c r="D473" s="6"/>
      <c r="E473" s="6"/>
      <c r="F473" s="10"/>
    </row>
    <row r="474" spans="1:6" ht="12.75">
      <c r="A474" s="6"/>
      <c r="B474" s="6"/>
      <c r="C474" s="7"/>
      <c r="D474" s="6"/>
      <c r="E474" s="6"/>
      <c r="F474" s="10"/>
    </row>
    <row r="475" spans="1:6" ht="12.75">
      <c r="A475" s="6"/>
      <c r="B475" s="6"/>
      <c r="C475" s="7"/>
      <c r="D475" s="6"/>
      <c r="E475" s="6"/>
      <c r="F475" s="10"/>
    </row>
    <row r="476" ht="12.75">
      <c r="A476" t="s">
        <v>9</v>
      </c>
    </row>
    <row r="477" spans="3:4" ht="12.75">
      <c r="C477" s="1" t="s">
        <v>50</v>
      </c>
      <c r="D477" s="2">
        <v>15</v>
      </c>
    </row>
    <row r="479" spans="1:6" ht="12.75">
      <c r="A479" s="3" t="s">
        <v>5</v>
      </c>
      <c r="B479" s="5" t="s">
        <v>3</v>
      </c>
      <c r="C479" s="4" t="s">
        <v>11</v>
      </c>
      <c r="D479" s="3" t="s">
        <v>10</v>
      </c>
      <c r="E479" s="5" t="s">
        <v>3</v>
      </c>
      <c r="F479" s="9" t="s">
        <v>4</v>
      </c>
    </row>
    <row r="480" spans="1:6" ht="12.75">
      <c r="A480" s="3">
        <v>1</v>
      </c>
      <c r="B480" s="3"/>
      <c r="C480" s="4" t="str">
        <f ca="1">INDIRECT(ADDRESS(4+MOD(1-D477+2*$E$2+1,2*$E$2+1),3))</f>
        <v>Player 20</v>
      </c>
      <c r="D480" s="3" t="str">
        <f ca="1">INDIRECT(ADDRESS(4+MOD(33-D477+2*$E$2+1,2*$E$2+1),3))</f>
        <v>Player 19</v>
      </c>
      <c r="E480" s="3"/>
      <c r="F480" s="9"/>
    </row>
    <row r="481" spans="1:6" ht="12.75">
      <c r="A481" s="3">
        <v>2</v>
      </c>
      <c r="B481" s="3"/>
      <c r="C481" s="4" t="str">
        <f ca="1">INDIRECT(ADDRESS(4+MOD(2-D477+2*$E$2+1,2*$E$2+1),3))</f>
        <v>Player 21</v>
      </c>
      <c r="D481" s="3" t="str">
        <f ca="1">INDIRECT(ADDRESS(4+MOD(32-D477+2*$E$2+1,2*$E$2+1),3))</f>
        <v>Player 18</v>
      </c>
      <c r="E481" s="3"/>
      <c r="F481" s="9"/>
    </row>
    <row r="482" spans="1:6" ht="12.75">
      <c r="A482" s="3">
        <v>3</v>
      </c>
      <c r="B482" s="3"/>
      <c r="C482" s="4" t="str">
        <f ca="1">INDIRECT(ADDRESS(4+MOD(3-D477+2*$E$2+1,2*$E$2+1),3))</f>
        <v>Player 22</v>
      </c>
      <c r="D482" s="3" t="str">
        <f ca="1">INDIRECT(ADDRESS(4+MOD(31-D477+2*$E$2+1,2*$E$2+1),3))</f>
        <v>Player 17</v>
      </c>
      <c r="E482" s="3"/>
      <c r="F482" s="9"/>
    </row>
    <row r="483" spans="1:6" ht="12.75">
      <c r="A483" s="3">
        <v>4</v>
      </c>
      <c r="B483" s="3"/>
      <c r="C483" s="4" t="str">
        <f ca="1">INDIRECT(ADDRESS(4+MOD(4-D477+2*$E$2+1,2*$E$2+1),3))</f>
        <v>Player 23</v>
      </c>
      <c r="D483" s="3" t="str">
        <f ca="1">INDIRECT(ADDRESS(4+MOD(30-D477+2*$E$2+1,2*$E$2+1),3))</f>
        <v>Player 16</v>
      </c>
      <c r="E483" s="3"/>
      <c r="F483" s="9"/>
    </row>
    <row r="484" spans="1:6" ht="12.75">
      <c r="A484" s="3">
        <v>5</v>
      </c>
      <c r="B484" s="3"/>
      <c r="C484" s="4" t="str">
        <f ca="1">INDIRECT(ADDRESS(4+MOD(5-D477+2*$E$2+1,2*$E$2+1),3))</f>
        <v>Player 24</v>
      </c>
      <c r="D484" s="3" t="str">
        <f ca="1">INDIRECT(ADDRESS(4+MOD(29-D477+2*$E$2+1,2*$E$2+1),3))</f>
        <v>Player 15</v>
      </c>
      <c r="E484" s="3"/>
      <c r="F484" s="9"/>
    </row>
    <row r="485" spans="1:6" ht="12.75">
      <c r="A485" s="3">
        <v>6</v>
      </c>
      <c r="B485" s="3"/>
      <c r="C485" s="4" t="str">
        <f ca="1">INDIRECT(ADDRESS(4+MOD(6-D477+2*$E$2+1,2*$E$2+1),3))</f>
        <v>Player 25</v>
      </c>
      <c r="D485" s="3" t="str">
        <f ca="1">INDIRECT(ADDRESS(4+MOD(28-D477+2*$E$2+1,2*$E$2+1),3))</f>
        <v>Player 14</v>
      </c>
      <c r="E485" s="3"/>
      <c r="F485" s="9"/>
    </row>
    <row r="486" spans="1:6" ht="12.75">
      <c r="A486" s="3">
        <v>7</v>
      </c>
      <c r="B486" s="3"/>
      <c r="C486" s="4" t="str">
        <f ca="1">INDIRECT(ADDRESS(4+MOD(7-D477+2*$E$2+1,2*$E$2+1),3))</f>
        <v>Player 26</v>
      </c>
      <c r="D486" s="3" t="str">
        <f ca="1">INDIRECT(ADDRESS(4+MOD(27-D477+2*$E$2+1,2*$E$2+1),3))</f>
        <v>Player 13</v>
      </c>
      <c r="E486" s="3"/>
      <c r="F486" s="9"/>
    </row>
    <row r="487" spans="1:6" ht="12.75">
      <c r="A487" s="3">
        <v>8</v>
      </c>
      <c r="B487" s="3"/>
      <c r="C487" s="4" t="str">
        <f ca="1">INDIRECT(ADDRESS(4+MOD(8-D477+2*$E$2+1,2*$E$2+1),3))</f>
        <v>Player 27</v>
      </c>
      <c r="D487" s="3" t="str">
        <f ca="1">INDIRECT(ADDRESS(4+MOD(26-D477+2*$E$2+1,2*$E$2+1),3))</f>
        <v>Player 12</v>
      </c>
      <c r="E487" s="3"/>
      <c r="F487" s="9"/>
    </row>
    <row r="488" spans="1:6" ht="12.75">
      <c r="A488" s="3">
        <v>9</v>
      </c>
      <c r="B488" s="3"/>
      <c r="C488" s="4" t="str">
        <f ca="1">INDIRECT(ADDRESS(4+MOD(9-D477+2*$E$2+1,2*$E$2+1),3))</f>
        <v>Player 28</v>
      </c>
      <c r="D488" s="3" t="str">
        <f ca="1">INDIRECT(ADDRESS(4+MOD(25-D477+2*$E$2+1,2*$E$2+1),3))</f>
        <v>Player 11</v>
      </c>
      <c r="E488" s="3"/>
      <c r="F488" s="9"/>
    </row>
    <row r="489" spans="1:6" ht="12.75">
      <c r="A489" s="3">
        <v>10</v>
      </c>
      <c r="B489" s="3"/>
      <c r="C489" s="4" t="str">
        <f ca="1">INDIRECT(ADDRESS(4+MOD(10-D477+2*$E$2+1,2*$E$2+1),3))</f>
        <v>Player 29</v>
      </c>
      <c r="D489" s="3" t="str">
        <f ca="1">INDIRECT(ADDRESS(4+MOD(24-D477+2*$E$2+1,2*$E$2+1),3))</f>
        <v>Player 10</v>
      </c>
      <c r="E489" s="3"/>
      <c r="F489" s="9"/>
    </row>
    <row r="490" spans="1:6" ht="12.75">
      <c r="A490" s="3">
        <v>11</v>
      </c>
      <c r="B490" s="3"/>
      <c r="C490" s="4" t="str">
        <f ca="1">INDIRECT(ADDRESS(4+MOD(11-D477+2*$E$2+1,2*$E$2+1),3))</f>
        <v>Player 30</v>
      </c>
      <c r="D490" s="3" t="str">
        <f ca="1">INDIRECT(ADDRESS(4+MOD(23-D477+2*$E$2+1,2*$E$2+1),3))</f>
        <v>Player 9</v>
      </c>
      <c r="E490" s="3"/>
      <c r="F490" s="9"/>
    </row>
    <row r="491" spans="1:6" ht="12.75">
      <c r="A491" s="3">
        <v>12</v>
      </c>
      <c r="B491" s="3"/>
      <c r="C491" s="4" t="str">
        <f ca="1">INDIRECT(ADDRESS(4+MOD(12-D477+2*$E$2+1,2*$E$2+1),3))</f>
        <v>Player 31</v>
      </c>
      <c r="D491" s="3" t="str">
        <f ca="1">INDIRECT(ADDRESS(4+MOD(22-D477+2*$E$2+1,2*$E$2+1),3))</f>
        <v>Player 8</v>
      </c>
      <c r="E491" s="3"/>
      <c r="F491" s="9"/>
    </row>
    <row r="492" spans="1:6" ht="12.75">
      <c r="A492" s="3">
        <v>13</v>
      </c>
      <c r="B492" s="3"/>
      <c r="C492" s="4" t="str">
        <f ca="1">INDIRECT(ADDRESS(4+MOD(13-D477+2*$E$2+1,2*$E$2+1),3))</f>
        <v>Player 32</v>
      </c>
      <c r="D492" s="3" t="str">
        <f ca="1">INDIRECT(ADDRESS(4+MOD(21-D477+2*$E$2+1,2*$E$2+1),3))</f>
        <v>Player 7</v>
      </c>
      <c r="E492" s="3"/>
      <c r="F492" s="9"/>
    </row>
    <row r="493" spans="1:6" ht="12.75">
      <c r="A493" s="3">
        <v>14</v>
      </c>
      <c r="B493" s="3"/>
      <c r="C493" s="4" t="str">
        <f ca="1">INDIRECT(ADDRESS(4+MOD(14-D477+2*$E$2+1,2*$E$2+1),3))</f>
        <v>Player 33 or Rest</v>
      </c>
      <c r="D493" s="3" t="str">
        <f ca="1">INDIRECT(ADDRESS(4+MOD(20-D477+2*$E$2+1,2*$E$2+1),3))</f>
        <v>Player 6</v>
      </c>
      <c r="E493" s="3"/>
      <c r="F493" s="9"/>
    </row>
    <row r="494" spans="1:6" ht="12.75">
      <c r="A494" s="3">
        <v>15</v>
      </c>
      <c r="B494" s="3"/>
      <c r="C494" s="4" t="str">
        <f ca="1">INDIRECT(ADDRESS(4+MOD(15-D477+2*$E$2+1,2*$E$2+1),3))</f>
        <v>Player 1</v>
      </c>
      <c r="D494" s="3" t="str">
        <f ca="1">INDIRECT(ADDRESS(4+MOD(19-D477+2*$E$2+1,2*$E$2+1),3))</f>
        <v>Player 5</v>
      </c>
      <c r="E494" s="3"/>
      <c r="F494" s="9"/>
    </row>
    <row r="495" spans="1:6" ht="12.75">
      <c r="A495" s="3">
        <v>16</v>
      </c>
      <c r="B495" s="3"/>
      <c r="C495" s="4" t="str">
        <f ca="1">INDIRECT(ADDRESS(4+MOD(16-D477+2*$E$2+1,2*$E$2+1),3))</f>
        <v>Player 2</v>
      </c>
      <c r="D495" s="3" t="str">
        <f ca="1">INDIRECT(ADDRESS(4+MOD(18-D477+2*$E$2+1,2*$E$2+1),3))</f>
        <v>Player 4</v>
      </c>
      <c r="E495" s="3"/>
      <c r="F495" s="9"/>
    </row>
    <row r="496" spans="1:6" ht="12.75">
      <c r="A496" s="6"/>
      <c r="B496" s="6"/>
      <c r="C496" s="7" t="str">
        <f ca="1">INDIRECT(ADDRESS(4+MOD(17-D477+2*$E$2+1,2*$E$2+1),3))</f>
        <v>Player 3</v>
      </c>
      <c r="D496" s="6" t="s">
        <v>6</v>
      </c>
      <c r="E496" s="6"/>
      <c r="F496" s="10"/>
    </row>
    <row r="497" spans="1:6" ht="12.75">
      <c r="A497" s="6"/>
      <c r="B497" s="6"/>
      <c r="C497" s="7"/>
      <c r="D497" s="6"/>
      <c r="E497" s="6"/>
      <c r="F497" s="10"/>
    </row>
    <row r="498" spans="1:6" ht="12.75">
      <c r="A498" s="6"/>
      <c r="B498" s="6"/>
      <c r="C498" s="7"/>
      <c r="D498" s="6"/>
      <c r="E498" s="6"/>
      <c r="F498" s="10"/>
    </row>
    <row r="499" spans="1:6" ht="12.75">
      <c r="A499" s="6"/>
      <c r="B499" s="6"/>
      <c r="C499" s="7"/>
      <c r="D499" s="6"/>
      <c r="E499" s="6"/>
      <c r="F499" s="10"/>
    </row>
    <row r="500" spans="1:6" ht="12.75">
      <c r="A500" s="6"/>
      <c r="B500" s="6"/>
      <c r="C500" s="7"/>
      <c r="D500" s="6"/>
      <c r="E500" s="6"/>
      <c r="F500" s="10"/>
    </row>
    <row r="501" spans="1:6" ht="12.75">
      <c r="A501" s="6"/>
      <c r="B501" s="6"/>
      <c r="C501" s="7"/>
      <c r="D501" s="6"/>
      <c r="E501" s="6"/>
      <c r="F501" s="10"/>
    </row>
    <row r="502" spans="1:6" ht="12.75">
      <c r="A502" s="6"/>
      <c r="B502" s="6"/>
      <c r="C502" s="7"/>
      <c r="D502" s="6"/>
      <c r="E502" s="6"/>
      <c r="F502" s="10"/>
    </row>
    <row r="503" spans="1:6" ht="12.75">
      <c r="A503" s="6"/>
      <c r="B503" s="6"/>
      <c r="C503" s="7"/>
      <c r="D503" s="6"/>
      <c r="E503" s="6"/>
      <c r="F503" s="10"/>
    </row>
    <row r="504" spans="1:6" ht="12.75">
      <c r="A504" s="6"/>
      <c r="B504" s="6"/>
      <c r="C504" s="7"/>
      <c r="D504" s="6"/>
      <c r="E504" s="6"/>
      <c r="F504" s="10"/>
    </row>
    <row r="505" spans="1:6" ht="12.75">
      <c r="A505" s="6"/>
      <c r="B505" s="6"/>
      <c r="C505" s="7"/>
      <c r="D505" s="6"/>
      <c r="E505" s="6"/>
      <c r="F505" s="10"/>
    </row>
    <row r="506" spans="1:6" ht="12.75">
      <c r="A506" s="6"/>
      <c r="B506" s="6"/>
      <c r="C506" s="7"/>
      <c r="D506" s="6"/>
      <c r="E506" s="6"/>
      <c r="F506" s="10"/>
    </row>
    <row r="507" spans="1:6" ht="12.75">
      <c r="A507" s="6"/>
      <c r="B507" s="6"/>
      <c r="C507" s="7"/>
      <c r="D507" s="6"/>
      <c r="E507" s="6"/>
      <c r="F507" s="10"/>
    </row>
    <row r="508" spans="1:6" ht="12.75">
      <c r="A508" s="6"/>
      <c r="B508" s="6"/>
      <c r="C508" s="7"/>
      <c r="D508" s="6"/>
      <c r="E508" s="6"/>
      <c r="F508" s="10"/>
    </row>
    <row r="509" spans="1:6" ht="12.75">
      <c r="A509" s="6"/>
      <c r="B509" s="6"/>
      <c r="C509" s="7"/>
      <c r="D509" s="6"/>
      <c r="E509" s="6"/>
      <c r="F509" s="10"/>
    </row>
    <row r="510" ht="12.75">
      <c r="A510" t="s">
        <v>9</v>
      </c>
    </row>
    <row r="511" spans="3:4" ht="12.75">
      <c r="C511" s="1" t="s">
        <v>50</v>
      </c>
      <c r="D511" s="2">
        <v>16</v>
      </c>
    </row>
    <row r="513" spans="1:6" ht="12.75">
      <c r="A513" s="3" t="s">
        <v>5</v>
      </c>
      <c r="B513" s="5" t="s">
        <v>3</v>
      </c>
      <c r="C513" s="4" t="s">
        <v>11</v>
      </c>
      <c r="D513" s="3" t="s">
        <v>10</v>
      </c>
      <c r="E513" s="5" t="s">
        <v>3</v>
      </c>
      <c r="F513" s="9" t="s">
        <v>4</v>
      </c>
    </row>
    <row r="514" spans="1:6" ht="12.75">
      <c r="A514" s="3">
        <v>1</v>
      </c>
      <c r="B514" s="3"/>
      <c r="C514" s="4" t="str">
        <f ca="1">INDIRECT(ADDRESS(4+MOD(1-D511+2*$E$2+1,2*$E$2+1),3))</f>
        <v>Player 19</v>
      </c>
      <c r="D514" s="3" t="str">
        <f ca="1">INDIRECT(ADDRESS(4+MOD(33-D511+2*$E$2+1,2*$E$2+1),3))</f>
        <v>Player 18</v>
      </c>
      <c r="E514" s="3"/>
      <c r="F514" s="9"/>
    </row>
    <row r="515" spans="1:6" ht="12.75">
      <c r="A515" s="3">
        <v>2</v>
      </c>
      <c r="B515" s="3"/>
      <c r="C515" s="4" t="str">
        <f ca="1">INDIRECT(ADDRESS(4+MOD(2-D511+2*$E$2+1,2*$E$2+1),3))</f>
        <v>Player 20</v>
      </c>
      <c r="D515" s="3" t="str">
        <f ca="1">INDIRECT(ADDRESS(4+MOD(32-D511+2*$E$2+1,2*$E$2+1),3))</f>
        <v>Player 17</v>
      </c>
      <c r="E515" s="3"/>
      <c r="F515" s="9"/>
    </row>
    <row r="516" spans="1:6" ht="12.75">
      <c r="A516" s="3">
        <v>3</v>
      </c>
      <c r="B516" s="3"/>
      <c r="C516" s="4" t="str">
        <f ca="1">INDIRECT(ADDRESS(4+MOD(3-D511+2*$E$2+1,2*$E$2+1),3))</f>
        <v>Player 21</v>
      </c>
      <c r="D516" s="3" t="str">
        <f ca="1">INDIRECT(ADDRESS(4+MOD(31-D511+2*$E$2+1,2*$E$2+1),3))</f>
        <v>Player 16</v>
      </c>
      <c r="E516" s="3"/>
      <c r="F516" s="9"/>
    </row>
    <row r="517" spans="1:6" ht="12.75">
      <c r="A517" s="3">
        <v>4</v>
      </c>
      <c r="B517" s="3"/>
      <c r="C517" s="4" t="str">
        <f ca="1">INDIRECT(ADDRESS(4+MOD(4-D511+2*$E$2+1,2*$E$2+1),3))</f>
        <v>Player 22</v>
      </c>
      <c r="D517" s="3" t="str">
        <f ca="1">INDIRECT(ADDRESS(4+MOD(30-D511+2*$E$2+1,2*$E$2+1),3))</f>
        <v>Player 15</v>
      </c>
      <c r="E517" s="3"/>
      <c r="F517" s="9"/>
    </row>
    <row r="518" spans="1:6" ht="12.75">
      <c r="A518" s="3">
        <v>5</v>
      </c>
      <c r="B518" s="3"/>
      <c r="C518" s="4" t="str">
        <f ca="1">INDIRECT(ADDRESS(4+MOD(5-D511+2*$E$2+1,2*$E$2+1),3))</f>
        <v>Player 23</v>
      </c>
      <c r="D518" s="3" t="str">
        <f ca="1">INDIRECT(ADDRESS(4+MOD(29-D511+2*$E$2+1,2*$E$2+1),3))</f>
        <v>Player 14</v>
      </c>
      <c r="E518" s="3"/>
      <c r="F518" s="9"/>
    </row>
    <row r="519" spans="1:6" ht="12.75">
      <c r="A519" s="3">
        <v>6</v>
      </c>
      <c r="B519" s="3"/>
      <c r="C519" s="4" t="str">
        <f ca="1">INDIRECT(ADDRESS(4+MOD(6-D511+2*$E$2+1,2*$E$2+1),3))</f>
        <v>Player 24</v>
      </c>
      <c r="D519" s="3" t="str">
        <f ca="1">INDIRECT(ADDRESS(4+MOD(28-D511+2*$E$2+1,2*$E$2+1),3))</f>
        <v>Player 13</v>
      </c>
      <c r="E519" s="3"/>
      <c r="F519" s="9"/>
    </row>
    <row r="520" spans="1:6" ht="12.75">
      <c r="A520" s="3">
        <v>7</v>
      </c>
      <c r="B520" s="3"/>
      <c r="C520" s="4" t="str">
        <f ca="1">INDIRECT(ADDRESS(4+MOD(7-D511+2*$E$2+1,2*$E$2+1),3))</f>
        <v>Player 25</v>
      </c>
      <c r="D520" s="3" t="str">
        <f ca="1">INDIRECT(ADDRESS(4+MOD(27-D511+2*$E$2+1,2*$E$2+1),3))</f>
        <v>Player 12</v>
      </c>
      <c r="E520" s="3"/>
      <c r="F520" s="9"/>
    </row>
    <row r="521" spans="1:6" ht="12.75">
      <c r="A521" s="3">
        <v>8</v>
      </c>
      <c r="B521" s="3"/>
      <c r="C521" s="4" t="str">
        <f ca="1">INDIRECT(ADDRESS(4+MOD(8-D511+2*$E$2+1,2*$E$2+1),3))</f>
        <v>Player 26</v>
      </c>
      <c r="D521" s="3" t="str">
        <f ca="1">INDIRECT(ADDRESS(4+MOD(26-D511+2*$E$2+1,2*$E$2+1),3))</f>
        <v>Player 11</v>
      </c>
      <c r="E521" s="3"/>
      <c r="F521" s="9"/>
    </row>
    <row r="522" spans="1:6" ht="12.75">
      <c r="A522" s="3">
        <v>9</v>
      </c>
      <c r="B522" s="3"/>
      <c r="C522" s="4" t="str">
        <f ca="1">INDIRECT(ADDRESS(4+MOD(9-D511+2*$E$2+1,2*$E$2+1),3))</f>
        <v>Player 27</v>
      </c>
      <c r="D522" s="3" t="str">
        <f ca="1">INDIRECT(ADDRESS(4+MOD(25-D511+2*$E$2+1,2*$E$2+1),3))</f>
        <v>Player 10</v>
      </c>
      <c r="E522" s="3"/>
      <c r="F522" s="9"/>
    </row>
    <row r="523" spans="1:6" ht="12.75">
      <c r="A523" s="3">
        <v>10</v>
      </c>
      <c r="B523" s="3"/>
      <c r="C523" s="4" t="str">
        <f ca="1">INDIRECT(ADDRESS(4+MOD(10-D511+2*$E$2+1,2*$E$2+1),3))</f>
        <v>Player 28</v>
      </c>
      <c r="D523" s="3" t="str">
        <f ca="1">INDIRECT(ADDRESS(4+MOD(24-D511+2*$E$2+1,2*$E$2+1),3))</f>
        <v>Player 9</v>
      </c>
      <c r="E523" s="3"/>
      <c r="F523" s="9"/>
    </row>
    <row r="524" spans="1:6" ht="12.75">
      <c r="A524" s="3">
        <v>11</v>
      </c>
      <c r="B524" s="3"/>
      <c r="C524" s="4" t="str">
        <f ca="1">INDIRECT(ADDRESS(4+MOD(11-D511+2*$E$2+1,2*$E$2+1),3))</f>
        <v>Player 29</v>
      </c>
      <c r="D524" s="3" t="str">
        <f ca="1">INDIRECT(ADDRESS(4+MOD(23-D511+2*$E$2+1,2*$E$2+1),3))</f>
        <v>Player 8</v>
      </c>
      <c r="E524" s="3"/>
      <c r="F524" s="9"/>
    </row>
    <row r="525" spans="1:6" ht="12.75">
      <c r="A525" s="3">
        <v>12</v>
      </c>
      <c r="B525" s="3"/>
      <c r="C525" s="4" t="str">
        <f ca="1">INDIRECT(ADDRESS(4+MOD(12-D511+2*$E$2+1,2*$E$2+1),3))</f>
        <v>Player 30</v>
      </c>
      <c r="D525" s="3" t="str">
        <f ca="1">INDIRECT(ADDRESS(4+MOD(22-D511+2*$E$2+1,2*$E$2+1),3))</f>
        <v>Player 7</v>
      </c>
      <c r="E525" s="3"/>
      <c r="F525" s="9"/>
    </row>
    <row r="526" spans="1:6" ht="12.75">
      <c r="A526" s="3">
        <v>13</v>
      </c>
      <c r="B526" s="3"/>
      <c r="C526" s="4" t="str">
        <f ca="1">INDIRECT(ADDRESS(4+MOD(13-D511+2*$E$2+1,2*$E$2+1),3))</f>
        <v>Player 31</v>
      </c>
      <c r="D526" s="3" t="str">
        <f ca="1">INDIRECT(ADDRESS(4+MOD(21-D511+2*$E$2+1,2*$E$2+1),3))</f>
        <v>Player 6</v>
      </c>
      <c r="E526" s="3"/>
      <c r="F526" s="9"/>
    </row>
    <row r="527" spans="1:6" ht="12.75">
      <c r="A527" s="3">
        <v>14</v>
      </c>
      <c r="B527" s="3"/>
      <c r="C527" s="4" t="str">
        <f ca="1">INDIRECT(ADDRESS(4+MOD(14-D511+2*$E$2+1,2*$E$2+1),3))</f>
        <v>Player 32</v>
      </c>
      <c r="D527" s="3" t="str">
        <f ca="1">INDIRECT(ADDRESS(4+MOD(20-D511+2*$E$2+1,2*$E$2+1),3))</f>
        <v>Player 5</v>
      </c>
      <c r="E527" s="3"/>
      <c r="F527" s="9"/>
    </row>
    <row r="528" spans="1:6" ht="12.75">
      <c r="A528" s="3">
        <v>15</v>
      </c>
      <c r="B528" s="3"/>
      <c r="C528" s="4" t="str">
        <f ca="1">INDIRECT(ADDRESS(4+MOD(15-D511+2*$E$2+1,2*$E$2+1),3))</f>
        <v>Player 33 or Rest</v>
      </c>
      <c r="D528" s="3" t="str">
        <f ca="1">INDIRECT(ADDRESS(4+MOD(19-D511+2*$E$2+1,2*$E$2+1),3))</f>
        <v>Player 4</v>
      </c>
      <c r="E528" s="3"/>
      <c r="F528" s="9"/>
    </row>
    <row r="529" spans="1:6" ht="12.75">
      <c r="A529" s="3">
        <v>16</v>
      </c>
      <c r="B529" s="3"/>
      <c r="C529" s="4" t="str">
        <f ca="1">INDIRECT(ADDRESS(4+MOD(16-D511+2*$E$2+1,2*$E$2+1),3))</f>
        <v>Player 1</v>
      </c>
      <c r="D529" s="3" t="str">
        <f ca="1">INDIRECT(ADDRESS(4+MOD(18-D511+2*$E$2+1,2*$E$2+1),3))</f>
        <v>Player 3</v>
      </c>
      <c r="E529" s="3"/>
      <c r="F529" s="9"/>
    </row>
    <row r="530" spans="1:6" ht="12.75">
      <c r="A530" s="6"/>
      <c r="B530" s="6"/>
      <c r="C530" s="7" t="str">
        <f ca="1">INDIRECT(ADDRESS(4+MOD(17-D511+2*$E$2+1,2*$E$2+1),3))</f>
        <v>Player 2</v>
      </c>
      <c r="D530" s="6" t="s">
        <v>6</v>
      </c>
      <c r="E530" s="6"/>
      <c r="F530" s="10"/>
    </row>
    <row r="531" spans="1:6" ht="12.75">
      <c r="A531" s="6"/>
      <c r="B531" s="6"/>
      <c r="C531" s="7"/>
      <c r="D531" s="6"/>
      <c r="E531" s="6"/>
      <c r="F531" s="10"/>
    </row>
    <row r="532" spans="1:6" ht="12.75">
      <c r="A532" s="6"/>
      <c r="B532" s="6"/>
      <c r="C532" s="7"/>
      <c r="D532" s="6"/>
      <c r="E532" s="6"/>
      <c r="F532" s="10"/>
    </row>
    <row r="533" spans="1:6" ht="12.75">
      <c r="A533" s="6"/>
      <c r="B533" s="6"/>
      <c r="C533" s="7"/>
      <c r="D533" s="6"/>
      <c r="E533" s="6"/>
      <c r="F533" s="10"/>
    </row>
    <row r="534" spans="1:6" ht="12.75">
      <c r="A534" s="6"/>
      <c r="B534" s="6"/>
      <c r="C534" s="7"/>
      <c r="D534" s="6"/>
      <c r="E534" s="6"/>
      <c r="F534" s="10"/>
    </row>
    <row r="535" spans="1:6" ht="12.75">
      <c r="A535" s="6"/>
      <c r="B535" s="6"/>
      <c r="C535" s="7"/>
      <c r="D535" s="6"/>
      <c r="E535" s="6"/>
      <c r="F535" s="10"/>
    </row>
    <row r="536" spans="1:6" ht="12.75">
      <c r="A536" s="6"/>
      <c r="B536" s="6"/>
      <c r="C536" s="7"/>
      <c r="D536" s="6"/>
      <c r="E536" s="6"/>
      <c r="F536" s="10"/>
    </row>
    <row r="537" spans="1:6" ht="12.75">
      <c r="A537" s="6"/>
      <c r="B537" s="6"/>
      <c r="C537" s="7"/>
      <c r="D537" s="6"/>
      <c r="E537" s="6"/>
      <c r="F537" s="10"/>
    </row>
    <row r="538" spans="1:6" ht="12.75">
      <c r="A538" s="6"/>
      <c r="B538" s="6"/>
      <c r="C538" s="7"/>
      <c r="D538" s="6"/>
      <c r="E538" s="6"/>
      <c r="F538" s="10"/>
    </row>
    <row r="539" spans="1:6" ht="12.75">
      <c r="A539" s="6"/>
      <c r="B539" s="6"/>
      <c r="C539" s="7"/>
      <c r="D539" s="6"/>
      <c r="E539" s="6"/>
      <c r="F539" s="10"/>
    </row>
    <row r="540" spans="1:6" ht="12.75">
      <c r="A540" s="6"/>
      <c r="B540" s="6"/>
      <c r="C540" s="7"/>
      <c r="D540" s="6"/>
      <c r="E540" s="6"/>
      <c r="F540" s="10"/>
    </row>
    <row r="541" spans="1:6" ht="12.75">
      <c r="A541" s="6"/>
      <c r="B541" s="6"/>
      <c r="C541" s="7"/>
      <c r="D541" s="6"/>
      <c r="E541" s="6"/>
      <c r="F541" s="10"/>
    </row>
    <row r="542" ht="12.75">
      <c r="A542" t="s">
        <v>9</v>
      </c>
    </row>
    <row r="543" spans="3:4" ht="12.75">
      <c r="C543" s="1" t="s">
        <v>50</v>
      </c>
      <c r="D543" s="2">
        <v>17</v>
      </c>
    </row>
    <row r="545" spans="1:6" ht="12.75">
      <c r="A545" s="3" t="s">
        <v>5</v>
      </c>
      <c r="B545" s="5" t="s">
        <v>3</v>
      </c>
      <c r="C545" s="4" t="s">
        <v>11</v>
      </c>
      <c r="D545" s="3" t="s">
        <v>10</v>
      </c>
      <c r="E545" s="5" t="s">
        <v>3</v>
      </c>
      <c r="F545" s="9" t="s">
        <v>4</v>
      </c>
    </row>
    <row r="546" spans="1:6" ht="12.75">
      <c r="A546" s="3">
        <v>1</v>
      </c>
      <c r="B546" s="3"/>
      <c r="C546" s="4" t="str">
        <f ca="1">INDIRECT(ADDRESS(4+MOD(1-D543+2*$E$2+1,2*$E$2+1),3))</f>
        <v>Player 18</v>
      </c>
      <c r="D546" s="3" t="str">
        <f ca="1">INDIRECT(ADDRESS(4+MOD(33-D543+2*$E$2+1,2*$E$2+1),3))</f>
        <v>Player 17</v>
      </c>
      <c r="E546" s="3"/>
      <c r="F546" s="9"/>
    </row>
    <row r="547" spans="1:6" ht="12.75">
      <c r="A547" s="3">
        <v>2</v>
      </c>
      <c r="B547" s="3"/>
      <c r="C547" s="4" t="str">
        <f ca="1">INDIRECT(ADDRESS(4+MOD(2-D543+2*$E$2+1,2*$E$2+1),3))</f>
        <v>Player 19</v>
      </c>
      <c r="D547" s="3" t="str">
        <f ca="1">INDIRECT(ADDRESS(4+MOD(32-D543+2*$E$2+1,2*$E$2+1),3))</f>
        <v>Player 16</v>
      </c>
      <c r="E547" s="3"/>
      <c r="F547" s="9"/>
    </row>
    <row r="548" spans="1:6" ht="12.75">
      <c r="A548" s="3">
        <v>3</v>
      </c>
      <c r="B548" s="3"/>
      <c r="C548" s="4" t="str">
        <f ca="1">INDIRECT(ADDRESS(4+MOD(3-D543+2*$E$2+1,2*$E$2+1),3))</f>
        <v>Player 20</v>
      </c>
      <c r="D548" s="3" t="str">
        <f ca="1">INDIRECT(ADDRESS(4+MOD(31-D543+2*$E$2+1,2*$E$2+1),3))</f>
        <v>Player 15</v>
      </c>
      <c r="E548" s="3"/>
      <c r="F548" s="9"/>
    </row>
    <row r="549" spans="1:6" ht="12.75">
      <c r="A549" s="3">
        <v>4</v>
      </c>
      <c r="B549" s="3"/>
      <c r="C549" s="4" t="str">
        <f ca="1">INDIRECT(ADDRESS(4+MOD(4-D543+2*$E$2+1,2*$E$2+1),3))</f>
        <v>Player 21</v>
      </c>
      <c r="D549" s="3" t="str">
        <f ca="1">INDIRECT(ADDRESS(4+MOD(30-D543+2*$E$2+1,2*$E$2+1),3))</f>
        <v>Player 14</v>
      </c>
      <c r="E549" s="3"/>
      <c r="F549" s="9"/>
    </row>
    <row r="550" spans="1:6" ht="12.75">
      <c r="A550" s="3">
        <v>5</v>
      </c>
      <c r="B550" s="3"/>
      <c r="C550" s="4" t="str">
        <f ca="1">INDIRECT(ADDRESS(4+MOD(5-D543+2*$E$2+1,2*$E$2+1),3))</f>
        <v>Player 22</v>
      </c>
      <c r="D550" s="3" t="str">
        <f ca="1">INDIRECT(ADDRESS(4+MOD(29-D543+2*$E$2+1,2*$E$2+1),3))</f>
        <v>Player 13</v>
      </c>
      <c r="E550" s="3"/>
      <c r="F550" s="9"/>
    </row>
    <row r="551" spans="1:6" ht="12.75">
      <c r="A551" s="3">
        <v>6</v>
      </c>
      <c r="B551" s="3"/>
      <c r="C551" s="4" t="str">
        <f ca="1">INDIRECT(ADDRESS(4+MOD(6-D543+2*$E$2+1,2*$E$2+1),3))</f>
        <v>Player 23</v>
      </c>
      <c r="D551" s="3" t="str">
        <f ca="1">INDIRECT(ADDRESS(4+MOD(28-D543+2*$E$2+1,2*$E$2+1),3))</f>
        <v>Player 12</v>
      </c>
      <c r="E551" s="3"/>
      <c r="F551" s="9"/>
    </row>
    <row r="552" spans="1:6" ht="12.75">
      <c r="A552" s="3">
        <v>7</v>
      </c>
      <c r="B552" s="3"/>
      <c r="C552" s="4" t="str">
        <f ca="1">INDIRECT(ADDRESS(4+MOD(7-D543+2*$E$2+1,2*$E$2+1),3))</f>
        <v>Player 24</v>
      </c>
      <c r="D552" s="3" t="str">
        <f ca="1">INDIRECT(ADDRESS(4+MOD(27-D543+2*$E$2+1,2*$E$2+1),3))</f>
        <v>Player 11</v>
      </c>
      <c r="E552" s="3"/>
      <c r="F552" s="9"/>
    </row>
    <row r="553" spans="1:6" ht="12.75">
      <c r="A553" s="3">
        <v>8</v>
      </c>
      <c r="B553" s="3"/>
      <c r="C553" s="4" t="str">
        <f ca="1">INDIRECT(ADDRESS(4+MOD(8-D543+2*$E$2+1,2*$E$2+1),3))</f>
        <v>Player 25</v>
      </c>
      <c r="D553" s="3" t="str">
        <f ca="1">INDIRECT(ADDRESS(4+MOD(26-D543+2*$E$2+1,2*$E$2+1),3))</f>
        <v>Player 10</v>
      </c>
      <c r="E553" s="3"/>
      <c r="F553" s="9"/>
    </row>
    <row r="554" spans="1:6" ht="12.75">
      <c r="A554" s="3">
        <v>9</v>
      </c>
      <c r="B554" s="3"/>
      <c r="C554" s="4" t="str">
        <f ca="1">INDIRECT(ADDRESS(4+MOD(9-D543+2*$E$2+1,2*$E$2+1),3))</f>
        <v>Player 26</v>
      </c>
      <c r="D554" s="3" t="str">
        <f ca="1">INDIRECT(ADDRESS(4+MOD(25-D543+2*$E$2+1,2*$E$2+1),3))</f>
        <v>Player 9</v>
      </c>
      <c r="E554" s="3"/>
      <c r="F554" s="9"/>
    </row>
    <row r="555" spans="1:6" ht="12.75">
      <c r="A555" s="3">
        <v>10</v>
      </c>
      <c r="B555" s="3"/>
      <c r="C555" s="4" t="str">
        <f ca="1">INDIRECT(ADDRESS(4+MOD(10-D543+2*$E$2+1,2*$E$2+1),3))</f>
        <v>Player 27</v>
      </c>
      <c r="D555" s="3" t="str">
        <f ca="1">INDIRECT(ADDRESS(4+MOD(24-D543+2*$E$2+1,2*$E$2+1),3))</f>
        <v>Player 8</v>
      </c>
      <c r="E555" s="3"/>
      <c r="F555" s="9"/>
    </row>
    <row r="556" spans="1:6" ht="12.75">
      <c r="A556" s="3">
        <v>11</v>
      </c>
      <c r="B556" s="3"/>
      <c r="C556" s="4" t="str">
        <f ca="1">INDIRECT(ADDRESS(4+MOD(11-D543+2*$E$2+1,2*$E$2+1),3))</f>
        <v>Player 28</v>
      </c>
      <c r="D556" s="3" t="str">
        <f ca="1">INDIRECT(ADDRESS(4+MOD(23-D543+2*$E$2+1,2*$E$2+1),3))</f>
        <v>Player 7</v>
      </c>
      <c r="E556" s="3"/>
      <c r="F556" s="9"/>
    </row>
    <row r="557" spans="1:6" ht="12.75">
      <c r="A557" s="3">
        <v>12</v>
      </c>
      <c r="B557" s="3"/>
      <c r="C557" s="4" t="str">
        <f ca="1">INDIRECT(ADDRESS(4+MOD(12-D543+2*$E$2+1,2*$E$2+1),3))</f>
        <v>Player 29</v>
      </c>
      <c r="D557" s="3" t="str">
        <f ca="1">INDIRECT(ADDRESS(4+MOD(22-D543+2*$E$2+1,2*$E$2+1),3))</f>
        <v>Player 6</v>
      </c>
      <c r="E557" s="3"/>
      <c r="F557" s="9"/>
    </row>
    <row r="558" spans="1:6" ht="12.75">
      <c r="A558" s="3">
        <v>13</v>
      </c>
      <c r="B558" s="3"/>
      <c r="C558" s="4" t="str">
        <f ca="1">INDIRECT(ADDRESS(4+MOD(13-D543+2*$E$2+1,2*$E$2+1),3))</f>
        <v>Player 30</v>
      </c>
      <c r="D558" s="3" t="str">
        <f ca="1">INDIRECT(ADDRESS(4+MOD(21-D543+2*$E$2+1,2*$E$2+1),3))</f>
        <v>Player 5</v>
      </c>
      <c r="E558" s="3"/>
      <c r="F558" s="9"/>
    </row>
    <row r="559" spans="1:6" ht="12.75">
      <c r="A559" s="3">
        <v>14</v>
      </c>
      <c r="B559" s="3"/>
      <c r="C559" s="4" t="str">
        <f ca="1">INDIRECT(ADDRESS(4+MOD(14-D543+2*$E$2+1,2*$E$2+1),3))</f>
        <v>Player 31</v>
      </c>
      <c r="D559" s="3" t="str">
        <f ca="1">INDIRECT(ADDRESS(4+MOD(20-D543+2*$E$2+1,2*$E$2+1),3))</f>
        <v>Player 4</v>
      </c>
      <c r="E559" s="3"/>
      <c r="F559" s="9"/>
    </row>
    <row r="560" spans="1:6" ht="12.75">
      <c r="A560" s="3">
        <v>15</v>
      </c>
      <c r="B560" s="3"/>
      <c r="C560" s="4" t="str">
        <f ca="1">INDIRECT(ADDRESS(4+MOD(15-D543+2*$E$2+1,2*$E$2+1),3))</f>
        <v>Player 32</v>
      </c>
      <c r="D560" s="3" t="str">
        <f ca="1">INDIRECT(ADDRESS(4+MOD(19-D543+2*$E$2+1,2*$E$2+1),3))</f>
        <v>Player 3</v>
      </c>
      <c r="E560" s="3"/>
      <c r="F560" s="9"/>
    </row>
    <row r="561" spans="1:6" ht="12.75">
      <c r="A561" s="3">
        <v>16</v>
      </c>
      <c r="B561" s="3"/>
      <c r="C561" s="4" t="str">
        <f ca="1">INDIRECT(ADDRESS(4+MOD(16-D543+2*$E$2+1,2*$E$2+1),3))</f>
        <v>Player 33 or Rest</v>
      </c>
      <c r="D561" s="3" t="str">
        <f ca="1">INDIRECT(ADDRESS(4+MOD(18-D543+2*$E$2+1,2*$E$2+1),3))</f>
        <v>Player 2</v>
      </c>
      <c r="E561" s="3"/>
      <c r="F561" s="9"/>
    </row>
    <row r="562" spans="1:6" ht="12.75">
      <c r="A562" s="6"/>
      <c r="B562" s="6"/>
      <c r="C562" s="7" t="str">
        <f ca="1">INDIRECT(ADDRESS(4+MOD(17-D543+2*$E$2+1,2*$E$2+1),3))</f>
        <v>Player 1</v>
      </c>
      <c r="D562" s="6" t="s">
        <v>6</v>
      </c>
      <c r="E562" s="6"/>
      <c r="F562" s="10"/>
    </row>
    <row r="563" spans="1:6" ht="12.75">
      <c r="A563" s="6"/>
      <c r="B563" s="6"/>
      <c r="C563" s="7"/>
      <c r="D563" s="6"/>
      <c r="E563" s="6"/>
      <c r="F563" s="10"/>
    </row>
    <row r="564" spans="1:6" ht="12.75">
      <c r="A564" s="6"/>
      <c r="B564" s="6"/>
      <c r="C564" s="7"/>
      <c r="D564" s="6"/>
      <c r="E564" s="6"/>
      <c r="F564" s="10"/>
    </row>
    <row r="565" spans="1:6" ht="12.75">
      <c r="A565" s="6"/>
      <c r="B565" s="6"/>
      <c r="C565" s="7"/>
      <c r="D565" s="6"/>
      <c r="E565" s="6"/>
      <c r="F565" s="10"/>
    </row>
    <row r="566" spans="1:6" ht="12.75">
      <c r="A566" s="6"/>
      <c r="B566" s="6"/>
      <c r="C566" s="7"/>
      <c r="D566" s="6"/>
      <c r="E566" s="6"/>
      <c r="F566" s="10"/>
    </row>
    <row r="567" spans="1:6" ht="12.75">
      <c r="A567" s="6"/>
      <c r="B567" s="6"/>
      <c r="C567" s="7"/>
      <c r="D567" s="6"/>
      <c r="E567" s="6"/>
      <c r="F567" s="10"/>
    </row>
    <row r="568" spans="1:6" ht="12.75">
      <c r="A568" s="6"/>
      <c r="B568" s="6"/>
      <c r="C568" s="7"/>
      <c r="D568" s="6"/>
      <c r="E568" s="6"/>
      <c r="F568" s="10"/>
    </row>
    <row r="569" spans="1:6" ht="12.75">
      <c r="A569" s="6"/>
      <c r="B569" s="6"/>
      <c r="C569" s="7"/>
      <c r="D569" s="6"/>
      <c r="E569" s="6"/>
      <c r="F569" s="10"/>
    </row>
    <row r="570" spans="1:6" ht="12.75">
      <c r="A570" s="6"/>
      <c r="B570" s="6"/>
      <c r="C570" s="7"/>
      <c r="D570" s="6"/>
      <c r="E570" s="6"/>
      <c r="F570" s="10"/>
    </row>
    <row r="571" spans="1:6" ht="12.75">
      <c r="A571" s="6"/>
      <c r="B571" s="6"/>
      <c r="C571" s="7"/>
      <c r="D571" s="6"/>
      <c r="E571" s="6"/>
      <c r="F571" s="10"/>
    </row>
    <row r="572" spans="1:6" ht="12.75">
      <c r="A572" s="6"/>
      <c r="B572" s="6"/>
      <c r="C572" s="7"/>
      <c r="D572" s="6"/>
      <c r="E572" s="6"/>
      <c r="F572" s="10"/>
    </row>
    <row r="573" spans="1:6" ht="12.75">
      <c r="A573" s="6"/>
      <c r="B573" s="6"/>
      <c r="C573" s="7"/>
      <c r="D573" s="6"/>
      <c r="E573" s="6"/>
      <c r="F573" s="10"/>
    </row>
    <row r="574" spans="1:6" ht="12.75">
      <c r="A574" s="6"/>
      <c r="B574" s="6"/>
      <c r="C574" s="7"/>
      <c r="D574" s="6"/>
      <c r="E574" s="6"/>
      <c r="F574" s="10"/>
    </row>
    <row r="575" ht="12.75">
      <c r="A575" t="s">
        <v>9</v>
      </c>
    </row>
    <row r="576" spans="3:4" ht="12.75">
      <c r="C576" s="1" t="s">
        <v>50</v>
      </c>
      <c r="D576" s="2">
        <v>18</v>
      </c>
    </row>
    <row r="578" spans="1:6" ht="12.75">
      <c r="A578" s="3" t="s">
        <v>5</v>
      </c>
      <c r="B578" s="5" t="s">
        <v>3</v>
      </c>
      <c r="C578" s="4" t="s">
        <v>11</v>
      </c>
      <c r="D578" s="3" t="s">
        <v>10</v>
      </c>
      <c r="E578" s="5" t="s">
        <v>3</v>
      </c>
      <c r="F578" s="9" t="s">
        <v>4</v>
      </c>
    </row>
    <row r="579" spans="1:6" ht="12.75">
      <c r="A579" s="3">
        <v>1</v>
      </c>
      <c r="B579" s="3"/>
      <c r="C579" s="4" t="str">
        <f ca="1">INDIRECT(ADDRESS(4+MOD(1-D576+2*$E$2+1,2*$E$2+1),3))</f>
        <v>Player 17</v>
      </c>
      <c r="D579" s="3" t="str">
        <f ca="1">INDIRECT(ADDRESS(4+MOD(33-D576+2*$E$2+1,2*$E$2+1),3))</f>
        <v>Player 16</v>
      </c>
      <c r="E579" s="3"/>
      <c r="F579" s="9"/>
    </row>
    <row r="580" spans="1:6" ht="12.75">
      <c r="A580" s="3">
        <v>2</v>
      </c>
      <c r="B580" s="3"/>
      <c r="C580" s="4" t="str">
        <f ca="1">INDIRECT(ADDRESS(4+MOD(2-D576+2*$E$2+1,2*$E$2+1),3))</f>
        <v>Player 18</v>
      </c>
      <c r="D580" s="3" t="str">
        <f ca="1">INDIRECT(ADDRESS(4+MOD(32-D576+2*$E$2+1,2*$E$2+1),3))</f>
        <v>Player 15</v>
      </c>
      <c r="E580" s="3"/>
      <c r="F580" s="9"/>
    </row>
    <row r="581" spans="1:6" ht="12.75">
      <c r="A581" s="3">
        <v>3</v>
      </c>
      <c r="B581" s="3"/>
      <c r="C581" s="4" t="str">
        <f ca="1">INDIRECT(ADDRESS(4+MOD(3-D576+2*$E$2+1,2*$E$2+1),3))</f>
        <v>Player 19</v>
      </c>
      <c r="D581" s="3" t="str">
        <f ca="1">INDIRECT(ADDRESS(4+MOD(31-D576+2*$E$2+1,2*$E$2+1),3))</f>
        <v>Player 14</v>
      </c>
      <c r="E581" s="3"/>
      <c r="F581" s="9"/>
    </row>
    <row r="582" spans="1:6" ht="12.75">
      <c r="A582" s="3">
        <v>4</v>
      </c>
      <c r="B582" s="3"/>
      <c r="C582" s="4" t="str">
        <f ca="1">INDIRECT(ADDRESS(4+MOD(4-D576+2*$E$2+1,2*$E$2+1),3))</f>
        <v>Player 20</v>
      </c>
      <c r="D582" s="3" t="str">
        <f ca="1">INDIRECT(ADDRESS(4+MOD(30-D576+2*$E$2+1,2*$E$2+1),3))</f>
        <v>Player 13</v>
      </c>
      <c r="E582" s="3"/>
      <c r="F582" s="9"/>
    </row>
    <row r="583" spans="1:6" ht="12.75">
      <c r="A583" s="3">
        <v>5</v>
      </c>
      <c r="B583" s="3"/>
      <c r="C583" s="4" t="str">
        <f ca="1">INDIRECT(ADDRESS(4+MOD(5-D576+2*$E$2+1,2*$E$2+1),3))</f>
        <v>Player 21</v>
      </c>
      <c r="D583" s="3" t="str">
        <f ca="1">INDIRECT(ADDRESS(4+MOD(29-D576+2*$E$2+1,2*$E$2+1),3))</f>
        <v>Player 12</v>
      </c>
      <c r="E583" s="3"/>
      <c r="F583" s="9"/>
    </row>
    <row r="584" spans="1:6" ht="12.75">
      <c r="A584" s="3">
        <v>6</v>
      </c>
      <c r="B584" s="3"/>
      <c r="C584" s="4" t="str">
        <f ca="1">INDIRECT(ADDRESS(4+MOD(6-D576+2*$E$2+1,2*$E$2+1),3))</f>
        <v>Player 22</v>
      </c>
      <c r="D584" s="3" t="str">
        <f ca="1">INDIRECT(ADDRESS(4+MOD(28-D576+2*$E$2+1,2*$E$2+1),3))</f>
        <v>Player 11</v>
      </c>
      <c r="E584" s="3"/>
      <c r="F584" s="9"/>
    </row>
    <row r="585" spans="1:6" ht="12.75">
      <c r="A585" s="3">
        <v>7</v>
      </c>
      <c r="B585" s="3"/>
      <c r="C585" s="4" t="str">
        <f ca="1">INDIRECT(ADDRESS(4+MOD(7-D576+2*$E$2+1,2*$E$2+1),3))</f>
        <v>Player 23</v>
      </c>
      <c r="D585" s="3" t="str">
        <f ca="1">INDIRECT(ADDRESS(4+MOD(27-D576+2*$E$2+1,2*$E$2+1),3))</f>
        <v>Player 10</v>
      </c>
      <c r="E585" s="3"/>
      <c r="F585" s="9"/>
    </row>
    <row r="586" spans="1:6" ht="12.75">
      <c r="A586" s="3">
        <v>8</v>
      </c>
      <c r="B586" s="3"/>
      <c r="C586" s="4" t="str">
        <f ca="1">INDIRECT(ADDRESS(4+MOD(8-D576+2*$E$2+1,2*$E$2+1),3))</f>
        <v>Player 24</v>
      </c>
      <c r="D586" s="3" t="str">
        <f ca="1">INDIRECT(ADDRESS(4+MOD(26-D576+2*$E$2+1,2*$E$2+1),3))</f>
        <v>Player 9</v>
      </c>
      <c r="E586" s="3"/>
      <c r="F586" s="9"/>
    </row>
    <row r="587" spans="1:6" ht="12.75">
      <c r="A587" s="3">
        <v>9</v>
      </c>
      <c r="B587" s="3"/>
      <c r="C587" s="4" t="str">
        <f ca="1">INDIRECT(ADDRESS(4+MOD(9-D576+2*$E$2+1,2*$E$2+1),3))</f>
        <v>Player 25</v>
      </c>
      <c r="D587" s="3" t="str">
        <f ca="1">INDIRECT(ADDRESS(4+MOD(25-D576+2*$E$2+1,2*$E$2+1),3))</f>
        <v>Player 8</v>
      </c>
      <c r="E587" s="3"/>
      <c r="F587" s="9"/>
    </row>
    <row r="588" spans="1:6" ht="12.75">
      <c r="A588" s="3">
        <v>10</v>
      </c>
      <c r="B588" s="3"/>
      <c r="C588" s="4" t="str">
        <f ca="1">INDIRECT(ADDRESS(4+MOD(10-D576+2*$E$2+1,2*$E$2+1),3))</f>
        <v>Player 26</v>
      </c>
      <c r="D588" s="3" t="str">
        <f ca="1">INDIRECT(ADDRESS(4+MOD(24-D576+2*$E$2+1,2*$E$2+1),3))</f>
        <v>Player 7</v>
      </c>
      <c r="E588" s="3"/>
      <c r="F588" s="9"/>
    </row>
    <row r="589" spans="1:6" ht="12.75">
      <c r="A589" s="3">
        <v>11</v>
      </c>
      <c r="B589" s="3"/>
      <c r="C589" s="4" t="str">
        <f ca="1">INDIRECT(ADDRESS(4+MOD(11-D576+2*$E$2+1,2*$E$2+1),3))</f>
        <v>Player 27</v>
      </c>
      <c r="D589" s="3" t="str">
        <f ca="1">INDIRECT(ADDRESS(4+MOD(23-D576+2*$E$2+1,2*$E$2+1),3))</f>
        <v>Player 6</v>
      </c>
      <c r="E589" s="3"/>
      <c r="F589" s="9"/>
    </row>
    <row r="590" spans="1:6" ht="12.75">
      <c r="A590" s="3">
        <v>12</v>
      </c>
      <c r="B590" s="3"/>
      <c r="C590" s="4" t="str">
        <f ca="1">INDIRECT(ADDRESS(4+MOD(12-D576+2*$E$2+1,2*$E$2+1),3))</f>
        <v>Player 28</v>
      </c>
      <c r="D590" s="3" t="str">
        <f ca="1">INDIRECT(ADDRESS(4+MOD(22-D576+2*$E$2+1,2*$E$2+1),3))</f>
        <v>Player 5</v>
      </c>
      <c r="E590" s="3"/>
      <c r="F590" s="9"/>
    </row>
    <row r="591" spans="1:6" ht="12.75">
      <c r="A591" s="3">
        <v>13</v>
      </c>
      <c r="B591" s="3"/>
      <c r="C591" s="4" t="str">
        <f ca="1">INDIRECT(ADDRESS(4+MOD(13-D576+2*$E$2+1,2*$E$2+1),3))</f>
        <v>Player 29</v>
      </c>
      <c r="D591" s="3" t="str">
        <f ca="1">INDIRECT(ADDRESS(4+MOD(21-D576+2*$E$2+1,2*$E$2+1),3))</f>
        <v>Player 4</v>
      </c>
      <c r="E591" s="3"/>
      <c r="F591" s="9"/>
    </row>
    <row r="592" spans="1:6" ht="12.75">
      <c r="A592" s="3">
        <v>14</v>
      </c>
      <c r="B592" s="3"/>
      <c r="C592" s="4" t="str">
        <f ca="1">INDIRECT(ADDRESS(4+MOD(14-D576+2*$E$2+1,2*$E$2+1),3))</f>
        <v>Player 30</v>
      </c>
      <c r="D592" s="3" t="str">
        <f ca="1">INDIRECT(ADDRESS(4+MOD(20-D576+2*$E$2+1,2*$E$2+1),3))</f>
        <v>Player 3</v>
      </c>
      <c r="E592" s="3"/>
      <c r="F592" s="9"/>
    </row>
    <row r="593" spans="1:6" ht="12.75">
      <c r="A593" s="3">
        <v>15</v>
      </c>
      <c r="B593" s="3"/>
      <c r="C593" s="4" t="str">
        <f ca="1">INDIRECT(ADDRESS(4+MOD(15-D576+2*$E$2+1,2*$E$2+1),3))</f>
        <v>Player 31</v>
      </c>
      <c r="D593" s="3" t="str">
        <f ca="1">INDIRECT(ADDRESS(4+MOD(19-D576+2*$E$2+1,2*$E$2+1),3))</f>
        <v>Player 2</v>
      </c>
      <c r="E593" s="3"/>
      <c r="F593" s="9"/>
    </row>
    <row r="594" spans="1:6" ht="12.75">
      <c r="A594" s="3">
        <v>16</v>
      </c>
      <c r="B594" s="3"/>
      <c r="C594" s="4" t="str">
        <f ca="1">INDIRECT(ADDRESS(4+MOD(16-D576+2*$E$2+1,2*$E$2+1),3))</f>
        <v>Player 32</v>
      </c>
      <c r="D594" s="3" t="str">
        <f ca="1">INDIRECT(ADDRESS(4+MOD(18-D576+2*$E$2+1,2*$E$2+1),3))</f>
        <v>Player 1</v>
      </c>
      <c r="E594" s="3"/>
      <c r="F594" s="9"/>
    </row>
    <row r="595" spans="1:6" ht="12.75">
      <c r="A595" s="6"/>
      <c r="B595" s="6"/>
      <c r="C595" s="7" t="str">
        <f ca="1">INDIRECT(ADDRESS(4+MOD(17-D576+2*$E$2+1,2*$E$2+1),3))</f>
        <v>Player 33 or Rest</v>
      </c>
      <c r="D595" s="6" t="s">
        <v>6</v>
      </c>
      <c r="E595" s="6"/>
      <c r="F595" s="10"/>
    </row>
    <row r="596" spans="1:6" ht="12.75">
      <c r="A596" s="6"/>
      <c r="B596" s="6"/>
      <c r="C596" s="7"/>
      <c r="D596" s="6"/>
      <c r="E596" s="6"/>
      <c r="F596" s="10"/>
    </row>
    <row r="597" spans="1:6" ht="12.75">
      <c r="A597" s="6"/>
      <c r="B597" s="6"/>
      <c r="C597" s="7"/>
      <c r="D597" s="6"/>
      <c r="E597" s="6"/>
      <c r="F597" s="10"/>
    </row>
    <row r="598" spans="1:6" ht="12.75">
      <c r="A598" s="6"/>
      <c r="B598" s="6"/>
      <c r="C598" s="7"/>
      <c r="D598" s="6"/>
      <c r="E598" s="6"/>
      <c r="F598" s="10"/>
    </row>
    <row r="599" spans="1:6" ht="12.75">
      <c r="A599" s="6"/>
      <c r="B599" s="6"/>
      <c r="C599" s="7"/>
      <c r="D599" s="6"/>
      <c r="E599" s="6"/>
      <c r="F599" s="10"/>
    </row>
    <row r="600" spans="1:6" ht="12.75">
      <c r="A600" s="6"/>
      <c r="B600" s="6"/>
      <c r="C600" s="7"/>
      <c r="D600" s="6"/>
      <c r="E600" s="6"/>
      <c r="F600" s="10"/>
    </row>
    <row r="601" spans="1:6" ht="12.75">
      <c r="A601" s="6"/>
      <c r="B601" s="6"/>
      <c r="C601" s="7"/>
      <c r="D601" s="6"/>
      <c r="E601" s="6"/>
      <c r="F601" s="10"/>
    </row>
    <row r="602" spans="1:6" ht="12.75">
      <c r="A602" s="6"/>
      <c r="B602" s="6"/>
      <c r="C602" s="7"/>
      <c r="D602" s="6"/>
      <c r="E602" s="6"/>
      <c r="F602" s="10"/>
    </row>
    <row r="603" spans="1:6" ht="12.75">
      <c r="A603" s="6"/>
      <c r="B603" s="6"/>
      <c r="C603" s="7"/>
      <c r="D603" s="6"/>
      <c r="E603" s="6"/>
      <c r="F603" s="10"/>
    </row>
    <row r="604" spans="1:6" ht="12.75">
      <c r="A604" s="6"/>
      <c r="B604" s="6"/>
      <c r="C604" s="7"/>
      <c r="D604" s="6"/>
      <c r="E604" s="6"/>
      <c r="F604" s="10"/>
    </row>
    <row r="605" spans="1:6" ht="12.75">
      <c r="A605" s="6"/>
      <c r="B605" s="6"/>
      <c r="C605" s="7"/>
      <c r="D605" s="6"/>
      <c r="E605" s="6"/>
      <c r="F605" s="10"/>
    </row>
    <row r="606" spans="1:6" ht="12.75">
      <c r="A606" s="6"/>
      <c r="B606" s="6"/>
      <c r="C606" s="7"/>
      <c r="D606" s="6"/>
      <c r="E606" s="6"/>
      <c r="F606" s="10"/>
    </row>
    <row r="607" spans="1:6" ht="12.75">
      <c r="A607" s="6"/>
      <c r="B607" s="6"/>
      <c r="C607" s="7"/>
      <c r="D607" s="6"/>
      <c r="E607" s="6"/>
      <c r="F607" s="10"/>
    </row>
    <row r="608" ht="12.75">
      <c r="A608" t="s">
        <v>9</v>
      </c>
    </row>
    <row r="609" spans="3:4" ht="12.75">
      <c r="C609" s="1" t="s">
        <v>50</v>
      </c>
      <c r="D609" s="2">
        <v>19</v>
      </c>
    </row>
    <row r="611" spans="1:6" ht="12.75">
      <c r="A611" s="3" t="s">
        <v>5</v>
      </c>
      <c r="B611" s="5" t="s">
        <v>3</v>
      </c>
      <c r="C611" s="4" t="s">
        <v>11</v>
      </c>
      <c r="D611" s="3" t="s">
        <v>10</v>
      </c>
      <c r="E611" s="5" t="s">
        <v>3</v>
      </c>
      <c r="F611" s="9" t="s">
        <v>4</v>
      </c>
    </row>
    <row r="612" spans="1:6" ht="12.75">
      <c r="A612" s="3">
        <v>1</v>
      </c>
      <c r="B612" s="3"/>
      <c r="C612" s="4" t="str">
        <f ca="1">INDIRECT(ADDRESS(4+MOD(1-D609+2*$E$2+1,2*$E$2+1),3))</f>
        <v>Player 16</v>
      </c>
      <c r="D612" s="3" t="str">
        <f ca="1">INDIRECT(ADDRESS(4+MOD(33-D609+2*$E$2+1,2*$E$2+1),3))</f>
        <v>Player 15</v>
      </c>
      <c r="E612" s="3"/>
      <c r="F612" s="9"/>
    </row>
    <row r="613" spans="1:6" ht="12.75">
      <c r="A613" s="3">
        <v>2</v>
      </c>
      <c r="B613" s="3"/>
      <c r="C613" s="4" t="str">
        <f ca="1">INDIRECT(ADDRESS(4+MOD(2-D609+2*$E$2+1,2*$E$2+1),3))</f>
        <v>Player 17</v>
      </c>
      <c r="D613" s="3" t="str">
        <f ca="1">INDIRECT(ADDRESS(4+MOD(32-D609+2*$E$2+1,2*$E$2+1),3))</f>
        <v>Player 14</v>
      </c>
      <c r="E613" s="3"/>
      <c r="F613" s="9"/>
    </row>
    <row r="614" spans="1:6" ht="12.75">
      <c r="A614" s="3">
        <v>3</v>
      </c>
      <c r="B614" s="3"/>
      <c r="C614" s="4" t="str">
        <f ca="1">INDIRECT(ADDRESS(4+MOD(3-D609+2*$E$2+1,2*$E$2+1),3))</f>
        <v>Player 18</v>
      </c>
      <c r="D614" s="3" t="str">
        <f ca="1">INDIRECT(ADDRESS(4+MOD(31-D609+2*$E$2+1,2*$E$2+1),3))</f>
        <v>Player 13</v>
      </c>
      <c r="E614" s="3"/>
      <c r="F614" s="9"/>
    </row>
    <row r="615" spans="1:6" ht="12.75">
      <c r="A615" s="3">
        <v>4</v>
      </c>
      <c r="B615" s="3"/>
      <c r="C615" s="4" t="str">
        <f ca="1">INDIRECT(ADDRESS(4+MOD(4-D609+2*$E$2+1,2*$E$2+1),3))</f>
        <v>Player 19</v>
      </c>
      <c r="D615" s="3" t="str">
        <f ca="1">INDIRECT(ADDRESS(4+MOD(30-D609+2*$E$2+1,2*$E$2+1),3))</f>
        <v>Player 12</v>
      </c>
      <c r="E615" s="3"/>
      <c r="F615" s="9"/>
    </row>
    <row r="616" spans="1:6" ht="12.75">
      <c r="A616" s="3">
        <v>5</v>
      </c>
      <c r="B616" s="3"/>
      <c r="C616" s="4" t="str">
        <f ca="1">INDIRECT(ADDRESS(4+MOD(5-D609+2*$E$2+1,2*$E$2+1),3))</f>
        <v>Player 20</v>
      </c>
      <c r="D616" s="3" t="str">
        <f ca="1">INDIRECT(ADDRESS(4+MOD(29-D609+2*$E$2+1,2*$E$2+1),3))</f>
        <v>Player 11</v>
      </c>
      <c r="E616" s="3"/>
      <c r="F616" s="9"/>
    </row>
    <row r="617" spans="1:6" ht="12.75">
      <c r="A617" s="3">
        <v>6</v>
      </c>
      <c r="B617" s="3"/>
      <c r="C617" s="4" t="str">
        <f ca="1">INDIRECT(ADDRESS(4+MOD(6-D609+2*$E$2+1,2*$E$2+1),3))</f>
        <v>Player 21</v>
      </c>
      <c r="D617" s="3" t="str">
        <f ca="1">INDIRECT(ADDRESS(4+MOD(28-D609+2*$E$2+1,2*$E$2+1),3))</f>
        <v>Player 10</v>
      </c>
      <c r="E617" s="3"/>
      <c r="F617" s="9"/>
    </row>
    <row r="618" spans="1:6" ht="12.75">
      <c r="A618" s="3">
        <v>7</v>
      </c>
      <c r="B618" s="3"/>
      <c r="C618" s="4" t="str">
        <f ca="1">INDIRECT(ADDRESS(4+MOD(7-D609+2*$E$2+1,2*$E$2+1),3))</f>
        <v>Player 22</v>
      </c>
      <c r="D618" s="3" t="str">
        <f ca="1">INDIRECT(ADDRESS(4+MOD(27-D609+2*$E$2+1,2*$E$2+1),3))</f>
        <v>Player 9</v>
      </c>
      <c r="E618" s="3"/>
      <c r="F618" s="9"/>
    </row>
    <row r="619" spans="1:6" ht="12.75">
      <c r="A619" s="3">
        <v>8</v>
      </c>
      <c r="B619" s="3"/>
      <c r="C619" s="4" t="str">
        <f ca="1">INDIRECT(ADDRESS(4+MOD(8-D609+2*$E$2+1,2*$E$2+1),3))</f>
        <v>Player 23</v>
      </c>
      <c r="D619" s="3" t="str">
        <f ca="1">INDIRECT(ADDRESS(4+MOD(26-D609+2*$E$2+1,2*$E$2+1),3))</f>
        <v>Player 8</v>
      </c>
      <c r="E619" s="3"/>
      <c r="F619" s="9"/>
    </row>
    <row r="620" spans="1:6" ht="12.75">
      <c r="A620" s="3">
        <v>9</v>
      </c>
      <c r="B620" s="3"/>
      <c r="C620" s="4" t="str">
        <f ca="1">INDIRECT(ADDRESS(4+MOD(9-D609+2*$E$2+1,2*$E$2+1),3))</f>
        <v>Player 24</v>
      </c>
      <c r="D620" s="3" t="str">
        <f ca="1">INDIRECT(ADDRESS(4+MOD(25-D609+2*$E$2+1,2*$E$2+1),3))</f>
        <v>Player 7</v>
      </c>
      <c r="E620" s="3"/>
      <c r="F620" s="9"/>
    </row>
    <row r="621" spans="1:6" ht="12.75">
      <c r="A621" s="3">
        <v>10</v>
      </c>
      <c r="B621" s="3"/>
      <c r="C621" s="4" t="str">
        <f ca="1">INDIRECT(ADDRESS(4+MOD(10-D609+2*$E$2+1,2*$E$2+1),3))</f>
        <v>Player 25</v>
      </c>
      <c r="D621" s="3" t="str">
        <f ca="1">INDIRECT(ADDRESS(4+MOD(24-D609+2*$E$2+1,2*$E$2+1),3))</f>
        <v>Player 6</v>
      </c>
      <c r="E621" s="3"/>
      <c r="F621" s="9"/>
    </row>
    <row r="622" spans="1:6" ht="12.75">
      <c r="A622" s="3">
        <v>11</v>
      </c>
      <c r="B622" s="3"/>
      <c r="C622" s="4" t="str">
        <f ca="1">INDIRECT(ADDRESS(4+MOD(11-D609+2*$E$2+1,2*$E$2+1),3))</f>
        <v>Player 26</v>
      </c>
      <c r="D622" s="3" t="str">
        <f ca="1">INDIRECT(ADDRESS(4+MOD(23-D609+2*$E$2+1,2*$E$2+1),3))</f>
        <v>Player 5</v>
      </c>
      <c r="E622" s="3"/>
      <c r="F622" s="9"/>
    </row>
    <row r="623" spans="1:6" ht="12.75">
      <c r="A623" s="3">
        <v>12</v>
      </c>
      <c r="B623" s="3"/>
      <c r="C623" s="4" t="str">
        <f ca="1">INDIRECT(ADDRESS(4+MOD(12-D609+2*$E$2+1,2*$E$2+1),3))</f>
        <v>Player 27</v>
      </c>
      <c r="D623" s="3" t="str">
        <f ca="1">INDIRECT(ADDRESS(4+MOD(22-D609+2*$E$2+1,2*$E$2+1),3))</f>
        <v>Player 4</v>
      </c>
      <c r="E623" s="3"/>
      <c r="F623" s="9"/>
    </row>
    <row r="624" spans="1:6" ht="12.75">
      <c r="A624" s="3">
        <v>13</v>
      </c>
      <c r="B624" s="3"/>
      <c r="C624" s="4" t="str">
        <f ca="1">INDIRECT(ADDRESS(4+MOD(13-D609+2*$E$2+1,2*$E$2+1),3))</f>
        <v>Player 28</v>
      </c>
      <c r="D624" s="3" t="str">
        <f ca="1">INDIRECT(ADDRESS(4+MOD(21-D609+2*$E$2+1,2*$E$2+1),3))</f>
        <v>Player 3</v>
      </c>
      <c r="E624" s="3"/>
      <c r="F624" s="9"/>
    </row>
    <row r="625" spans="1:6" ht="12.75">
      <c r="A625" s="3">
        <v>14</v>
      </c>
      <c r="B625" s="3"/>
      <c r="C625" s="4" t="str">
        <f ca="1">INDIRECT(ADDRESS(4+MOD(14-D609+2*$E$2+1,2*$E$2+1),3))</f>
        <v>Player 29</v>
      </c>
      <c r="D625" s="3" t="str">
        <f ca="1">INDIRECT(ADDRESS(4+MOD(20-D609+2*$E$2+1,2*$E$2+1),3))</f>
        <v>Player 2</v>
      </c>
      <c r="E625" s="3"/>
      <c r="F625" s="9"/>
    </row>
    <row r="626" spans="1:6" ht="12.75">
      <c r="A626" s="3">
        <v>15</v>
      </c>
      <c r="B626" s="3"/>
      <c r="C626" s="4" t="str">
        <f ca="1">INDIRECT(ADDRESS(4+MOD(15-D609+2*$E$2+1,2*$E$2+1),3))</f>
        <v>Player 30</v>
      </c>
      <c r="D626" s="3" t="str">
        <f ca="1">INDIRECT(ADDRESS(4+MOD(19-D609+2*$E$2+1,2*$E$2+1),3))</f>
        <v>Player 1</v>
      </c>
      <c r="E626" s="3"/>
      <c r="F626" s="9"/>
    </row>
    <row r="627" spans="1:6" ht="12.75">
      <c r="A627" s="3">
        <v>16</v>
      </c>
      <c r="B627" s="3"/>
      <c r="C627" s="4" t="str">
        <f ca="1">INDIRECT(ADDRESS(4+MOD(16-D609+2*$E$2+1,2*$E$2+1),3))</f>
        <v>Player 31</v>
      </c>
      <c r="D627" s="3" t="str">
        <f ca="1">INDIRECT(ADDRESS(4+MOD(18-D609+2*$E$2+1,2*$E$2+1),3))</f>
        <v>Player 33 or Rest</v>
      </c>
      <c r="E627" s="3"/>
      <c r="F627" s="9"/>
    </row>
    <row r="628" spans="1:6" ht="12.75">
      <c r="A628" s="6"/>
      <c r="B628" s="6"/>
      <c r="C628" s="7" t="str">
        <f ca="1">INDIRECT(ADDRESS(4+MOD(17-D609+2*$E$2+1,2*$E$2+1),3))</f>
        <v>Player 32</v>
      </c>
      <c r="D628" s="6" t="s">
        <v>6</v>
      </c>
      <c r="E628" s="6"/>
      <c r="F628" s="10"/>
    </row>
    <row r="629" spans="1:6" ht="12.75">
      <c r="A629" s="6"/>
      <c r="B629" s="6"/>
      <c r="C629" s="7"/>
      <c r="D629" s="6"/>
      <c r="E629" s="6"/>
      <c r="F629" s="10"/>
    </row>
    <row r="630" spans="1:6" ht="12.75">
      <c r="A630" s="6"/>
      <c r="B630" s="6"/>
      <c r="C630" s="7"/>
      <c r="D630" s="6"/>
      <c r="E630" s="6"/>
      <c r="F630" s="10"/>
    </row>
    <row r="631" spans="1:6" ht="12.75">
      <c r="A631" s="6"/>
      <c r="B631" s="6"/>
      <c r="C631" s="7"/>
      <c r="D631" s="6"/>
      <c r="E631" s="6"/>
      <c r="F631" s="10"/>
    </row>
    <row r="632" spans="1:6" ht="12.75">
      <c r="A632" s="6"/>
      <c r="B632" s="6"/>
      <c r="C632" s="7"/>
      <c r="D632" s="6"/>
      <c r="E632" s="6"/>
      <c r="F632" s="10"/>
    </row>
    <row r="633" spans="1:6" ht="12.75">
      <c r="A633" s="6"/>
      <c r="B633" s="6"/>
      <c r="C633" s="7"/>
      <c r="D633" s="6"/>
      <c r="E633" s="6"/>
      <c r="F633" s="10"/>
    </row>
    <row r="634" spans="1:6" ht="12.75">
      <c r="A634" s="6"/>
      <c r="B634" s="6"/>
      <c r="C634" s="7"/>
      <c r="D634" s="6"/>
      <c r="E634" s="6"/>
      <c r="F634" s="10"/>
    </row>
    <row r="635" spans="1:6" ht="12.75">
      <c r="A635" s="6"/>
      <c r="B635" s="6"/>
      <c r="C635" s="7"/>
      <c r="D635" s="6"/>
      <c r="E635" s="6"/>
      <c r="F635" s="10"/>
    </row>
    <row r="636" spans="1:6" ht="12.75">
      <c r="A636" s="6"/>
      <c r="B636" s="6"/>
      <c r="C636" s="7"/>
      <c r="D636" s="6"/>
      <c r="E636" s="6"/>
      <c r="F636" s="10"/>
    </row>
    <row r="637" spans="1:6" ht="12.75">
      <c r="A637" s="6"/>
      <c r="B637" s="6"/>
      <c r="C637" s="7"/>
      <c r="D637" s="6"/>
      <c r="E637" s="6"/>
      <c r="F637" s="10"/>
    </row>
    <row r="638" spans="1:6" ht="12.75">
      <c r="A638" s="6"/>
      <c r="B638" s="6"/>
      <c r="C638" s="7"/>
      <c r="D638" s="6"/>
      <c r="E638" s="6"/>
      <c r="F638" s="10"/>
    </row>
    <row r="639" spans="1:6" ht="12.75">
      <c r="A639" s="6"/>
      <c r="B639" s="6"/>
      <c r="C639" s="7"/>
      <c r="D639" s="6"/>
      <c r="E639" s="6"/>
      <c r="F639" s="10"/>
    </row>
    <row r="640" ht="12.75">
      <c r="A640" t="s">
        <v>9</v>
      </c>
    </row>
    <row r="641" spans="3:4" ht="12.75">
      <c r="C641" s="1" t="s">
        <v>50</v>
      </c>
      <c r="D641" s="2">
        <v>20</v>
      </c>
    </row>
    <row r="643" spans="1:6" ht="12.75">
      <c r="A643" s="3" t="s">
        <v>5</v>
      </c>
      <c r="B643" s="5" t="s">
        <v>3</v>
      </c>
      <c r="C643" s="4" t="s">
        <v>11</v>
      </c>
      <c r="D643" s="3" t="s">
        <v>10</v>
      </c>
      <c r="E643" s="5" t="s">
        <v>3</v>
      </c>
      <c r="F643" s="9" t="s">
        <v>4</v>
      </c>
    </row>
    <row r="644" spans="1:6" ht="12.75">
      <c r="A644" s="3">
        <v>1</v>
      </c>
      <c r="B644" s="3"/>
      <c r="C644" s="4" t="str">
        <f ca="1">INDIRECT(ADDRESS(4+MOD(1-D641+2*$E$2+1,2*$E$2+1),3))</f>
        <v>Player 15</v>
      </c>
      <c r="D644" s="3" t="str">
        <f ca="1">INDIRECT(ADDRESS(4+MOD(33-D641+2*$E$2+1,2*$E$2+1),3))</f>
        <v>Player 14</v>
      </c>
      <c r="E644" s="3"/>
      <c r="F644" s="9"/>
    </row>
    <row r="645" spans="1:6" ht="12.75">
      <c r="A645" s="3">
        <v>2</v>
      </c>
      <c r="B645" s="3"/>
      <c r="C645" s="4" t="str">
        <f ca="1">INDIRECT(ADDRESS(4+MOD(2-D641+2*$E$2+1,2*$E$2+1),3))</f>
        <v>Player 16</v>
      </c>
      <c r="D645" s="3" t="str">
        <f ca="1">INDIRECT(ADDRESS(4+MOD(32-D641+2*$E$2+1,2*$E$2+1),3))</f>
        <v>Player 13</v>
      </c>
      <c r="E645" s="3"/>
      <c r="F645" s="9"/>
    </row>
    <row r="646" spans="1:6" ht="12.75">
      <c r="A646" s="3">
        <v>3</v>
      </c>
      <c r="B646" s="3"/>
      <c r="C646" s="4" t="str">
        <f ca="1">INDIRECT(ADDRESS(4+MOD(3-D641+2*$E$2+1,2*$E$2+1),3))</f>
        <v>Player 17</v>
      </c>
      <c r="D646" s="3" t="str">
        <f ca="1">INDIRECT(ADDRESS(4+MOD(31-D641+2*$E$2+1,2*$E$2+1),3))</f>
        <v>Player 12</v>
      </c>
      <c r="E646" s="3"/>
      <c r="F646" s="9"/>
    </row>
    <row r="647" spans="1:6" ht="12.75">
      <c r="A647" s="3">
        <v>4</v>
      </c>
      <c r="B647" s="3"/>
      <c r="C647" s="4" t="str">
        <f ca="1">INDIRECT(ADDRESS(4+MOD(4-D641+2*$E$2+1,2*$E$2+1),3))</f>
        <v>Player 18</v>
      </c>
      <c r="D647" s="3" t="str">
        <f ca="1">INDIRECT(ADDRESS(4+MOD(30-D641+2*$E$2+1,2*$E$2+1),3))</f>
        <v>Player 11</v>
      </c>
      <c r="E647" s="3"/>
      <c r="F647" s="9"/>
    </row>
    <row r="648" spans="1:6" ht="12.75">
      <c r="A648" s="3">
        <v>5</v>
      </c>
      <c r="B648" s="3"/>
      <c r="C648" s="4" t="str">
        <f ca="1">INDIRECT(ADDRESS(4+MOD(5-D641+2*$E$2+1,2*$E$2+1),3))</f>
        <v>Player 19</v>
      </c>
      <c r="D648" s="3" t="str">
        <f ca="1">INDIRECT(ADDRESS(4+MOD(29-D641+2*$E$2+1,2*$E$2+1),3))</f>
        <v>Player 10</v>
      </c>
      <c r="E648" s="3"/>
      <c r="F648" s="9"/>
    </row>
    <row r="649" spans="1:6" ht="12.75">
      <c r="A649" s="3">
        <v>6</v>
      </c>
      <c r="B649" s="3"/>
      <c r="C649" s="4" t="str">
        <f ca="1">INDIRECT(ADDRESS(4+MOD(6-D641+2*$E$2+1,2*$E$2+1),3))</f>
        <v>Player 20</v>
      </c>
      <c r="D649" s="3" t="str">
        <f ca="1">INDIRECT(ADDRESS(4+MOD(28-D641+2*$E$2+1,2*$E$2+1),3))</f>
        <v>Player 9</v>
      </c>
      <c r="E649" s="3"/>
      <c r="F649" s="9"/>
    </row>
    <row r="650" spans="1:6" ht="12.75">
      <c r="A650" s="3">
        <v>7</v>
      </c>
      <c r="B650" s="3"/>
      <c r="C650" s="4" t="str">
        <f ca="1">INDIRECT(ADDRESS(4+MOD(7-D641+2*$E$2+1,2*$E$2+1),3))</f>
        <v>Player 21</v>
      </c>
      <c r="D650" s="3" t="str">
        <f ca="1">INDIRECT(ADDRESS(4+MOD(27-D641+2*$E$2+1,2*$E$2+1),3))</f>
        <v>Player 8</v>
      </c>
      <c r="E650" s="3"/>
      <c r="F650" s="9"/>
    </row>
    <row r="651" spans="1:6" ht="12.75">
      <c r="A651" s="3">
        <v>8</v>
      </c>
      <c r="B651" s="3"/>
      <c r="C651" s="4" t="str">
        <f ca="1">INDIRECT(ADDRESS(4+MOD(8-D641+2*$E$2+1,2*$E$2+1),3))</f>
        <v>Player 22</v>
      </c>
      <c r="D651" s="3" t="str">
        <f ca="1">INDIRECT(ADDRESS(4+MOD(26-D641+2*$E$2+1,2*$E$2+1),3))</f>
        <v>Player 7</v>
      </c>
      <c r="E651" s="3"/>
      <c r="F651" s="9"/>
    </row>
    <row r="652" spans="1:6" ht="12.75">
      <c r="A652" s="3">
        <v>9</v>
      </c>
      <c r="B652" s="3"/>
      <c r="C652" s="4" t="str">
        <f ca="1">INDIRECT(ADDRESS(4+MOD(9-D641+2*$E$2+1,2*$E$2+1),3))</f>
        <v>Player 23</v>
      </c>
      <c r="D652" s="3" t="str">
        <f ca="1">INDIRECT(ADDRESS(4+MOD(25-D641+2*$E$2+1,2*$E$2+1),3))</f>
        <v>Player 6</v>
      </c>
      <c r="E652" s="3"/>
      <c r="F652" s="9"/>
    </row>
    <row r="653" spans="1:6" ht="12.75">
      <c r="A653" s="3">
        <v>10</v>
      </c>
      <c r="B653" s="3"/>
      <c r="C653" s="4" t="str">
        <f ca="1">INDIRECT(ADDRESS(4+MOD(10-D641+2*$E$2+1,2*$E$2+1),3))</f>
        <v>Player 24</v>
      </c>
      <c r="D653" s="3" t="str">
        <f ca="1">INDIRECT(ADDRESS(4+MOD(24-D641+2*$E$2+1,2*$E$2+1),3))</f>
        <v>Player 5</v>
      </c>
      <c r="E653" s="3"/>
      <c r="F653" s="9"/>
    </row>
    <row r="654" spans="1:6" ht="12.75">
      <c r="A654" s="3">
        <v>11</v>
      </c>
      <c r="B654" s="3"/>
      <c r="C654" s="4" t="str">
        <f ca="1">INDIRECT(ADDRESS(4+MOD(11-D641+2*$E$2+1,2*$E$2+1),3))</f>
        <v>Player 25</v>
      </c>
      <c r="D654" s="3" t="str">
        <f ca="1">INDIRECT(ADDRESS(4+MOD(23-D641+2*$E$2+1,2*$E$2+1),3))</f>
        <v>Player 4</v>
      </c>
      <c r="E654" s="3"/>
      <c r="F654" s="9"/>
    </row>
    <row r="655" spans="1:6" ht="12.75">
      <c r="A655" s="3">
        <v>12</v>
      </c>
      <c r="B655" s="3"/>
      <c r="C655" s="4" t="str">
        <f ca="1">INDIRECT(ADDRESS(4+MOD(12-D641+2*$E$2+1,2*$E$2+1),3))</f>
        <v>Player 26</v>
      </c>
      <c r="D655" s="3" t="str">
        <f ca="1">INDIRECT(ADDRESS(4+MOD(22-D641+2*$E$2+1,2*$E$2+1),3))</f>
        <v>Player 3</v>
      </c>
      <c r="E655" s="3"/>
      <c r="F655" s="9"/>
    </row>
    <row r="656" spans="1:6" ht="12.75">
      <c r="A656" s="3">
        <v>13</v>
      </c>
      <c r="B656" s="3"/>
      <c r="C656" s="4" t="str">
        <f ca="1">INDIRECT(ADDRESS(4+MOD(13-D641+2*$E$2+1,2*$E$2+1),3))</f>
        <v>Player 27</v>
      </c>
      <c r="D656" s="3" t="str">
        <f ca="1">INDIRECT(ADDRESS(4+MOD(21-D641+2*$E$2+1,2*$E$2+1),3))</f>
        <v>Player 2</v>
      </c>
      <c r="E656" s="3"/>
      <c r="F656" s="9"/>
    </row>
    <row r="657" spans="1:6" ht="12.75">
      <c r="A657" s="3">
        <v>14</v>
      </c>
      <c r="B657" s="3"/>
      <c r="C657" s="4" t="str">
        <f ca="1">INDIRECT(ADDRESS(4+MOD(14-D641+2*$E$2+1,2*$E$2+1),3))</f>
        <v>Player 28</v>
      </c>
      <c r="D657" s="3" t="str">
        <f ca="1">INDIRECT(ADDRESS(4+MOD(20-D641+2*$E$2+1,2*$E$2+1),3))</f>
        <v>Player 1</v>
      </c>
      <c r="E657" s="3"/>
      <c r="F657" s="9"/>
    </row>
    <row r="658" spans="1:6" ht="12.75">
      <c r="A658" s="3">
        <v>15</v>
      </c>
      <c r="B658" s="3"/>
      <c r="C658" s="4" t="str">
        <f ca="1">INDIRECT(ADDRESS(4+MOD(15-D641+2*$E$2+1,2*$E$2+1),3))</f>
        <v>Player 29</v>
      </c>
      <c r="D658" s="3" t="str">
        <f ca="1">INDIRECT(ADDRESS(4+MOD(19-D641+2*$E$2+1,2*$E$2+1),3))</f>
        <v>Player 33 or Rest</v>
      </c>
      <c r="E658" s="3"/>
      <c r="F658" s="9"/>
    </row>
    <row r="659" spans="1:6" ht="12.75">
      <c r="A659" s="3">
        <v>16</v>
      </c>
      <c r="B659" s="3"/>
      <c r="C659" s="4" t="str">
        <f ca="1">INDIRECT(ADDRESS(4+MOD(16-D641+2*$E$2+1,2*$E$2+1),3))</f>
        <v>Player 30</v>
      </c>
      <c r="D659" s="3" t="str">
        <f ca="1">INDIRECT(ADDRESS(4+MOD(18-D641+2*$E$2+1,2*$E$2+1),3))</f>
        <v>Player 32</v>
      </c>
      <c r="E659" s="3"/>
      <c r="F659" s="9"/>
    </row>
    <row r="660" spans="1:6" ht="12.75">
      <c r="A660" s="6"/>
      <c r="B660" s="6"/>
      <c r="C660" s="7" t="str">
        <f ca="1">INDIRECT(ADDRESS(4+MOD(17-D641+2*$E$2+1,2*$E$2+1),3))</f>
        <v>Player 31</v>
      </c>
      <c r="D660" s="6" t="s">
        <v>6</v>
      </c>
      <c r="E660" s="6"/>
      <c r="F660" s="10"/>
    </row>
    <row r="661" spans="1:6" ht="12.75">
      <c r="A661" s="6"/>
      <c r="B661" s="6"/>
      <c r="C661" s="7"/>
      <c r="D661" s="6"/>
      <c r="E661" s="6"/>
      <c r="F661" s="10"/>
    </row>
    <row r="662" spans="1:6" ht="12.75">
      <c r="A662" s="6"/>
      <c r="B662" s="6"/>
      <c r="C662" s="7"/>
      <c r="D662" s="6"/>
      <c r="E662" s="6"/>
      <c r="F662" s="10"/>
    </row>
    <row r="663" spans="1:6" ht="12.75">
      <c r="A663" s="6"/>
      <c r="B663" s="6"/>
      <c r="C663" s="7"/>
      <c r="D663" s="6"/>
      <c r="E663" s="6"/>
      <c r="F663" s="10"/>
    </row>
    <row r="664" spans="1:6" ht="12.75">
      <c r="A664" s="6"/>
      <c r="B664" s="6"/>
      <c r="C664" s="7"/>
      <c r="D664" s="6"/>
      <c r="E664" s="6"/>
      <c r="F664" s="10"/>
    </row>
    <row r="665" spans="1:6" ht="12.75">
      <c r="A665" s="6"/>
      <c r="B665" s="6"/>
      <c r="C665" s="7"/>
      <c r="D665" s="6"/>
      <c r="E665" s="6"/>
      <c r="F665" s="10"/>
    </row>
    <row r="666" spans="1:6" ht="12.75">
      <c r="A666" s="6"/>
      <c r="B666" s="6"/>
      <c r="C666" s="7"/>
      <c r="D666" s="6"/>
      <c r="E666" s="6"/>
      <c r="F666" s="10"/>
    </row>
    <row r="667" spans="1:6" ht="12.75">
      <c r="A667" s="6"/>
      <c r="B667" s="6"/>
      <c r="C667" s="7"/>
      <c r="D667" s="6"/>
      <c r="E667" s="6"/>
      <c r="F667" s="10"/>
    </row>
    <row r="668" spans="1:6" ht="12.75">
      <c r="A668" s="6"/>
      <c r="B668" s="6"/>
      <c r="C668" s="7"/>
      <c r="D668" s="6"/>
      <c r="E668" s="6"/>
      <c r="F668" s="10"/>
    </row>
    <row r="669" spans="1:6" ht="12.75">
      <c r="A669" s="6"/>
      <c r="B669" s="6"/>
      <c r="C669" s="7"/>
      <c r="D669" s="6"/>
      <c r="E669" s="6"/>
      <c r="F669" s="10"/>
    </row>
    <row r="670" spans="1:6" ht="12.75">
      <c r="A670" s="6"/>
      <c r="B670" s="6"/>
      <c r="C670" s="7"/>
      <c r="D670" s="6"/>
      <c r="E670" s="6"/>
      <c r="F670" s="10"/>
    </row>
    <row r="671" spans="1:6" ht="12.75">
      <c r="A671" s="6"/>
      <c r="B671" s="6"/>
      <c r="C671" s="7"/>
      <c r="D671" s="6"/>
      <c r="E671" s="6"/>
      <c r="F671" s="10"/>
    </row>
    <row r="672" spans="1:6" ht="12.75">
      <c r="A672" s="6"/>
      <c r="B672" s="6"/>
      <c r="C672" s="7"/>
      <c r="D672" s="6"/>
      <c r="E672" s="6"/>
      <c r="F672" s="10"/>
    </row>
    <row r="673" spans="1:6" ht="12.75">
      <c r="A673" s="6"/>
      <c r="B673" s="6"/>
      <c r="C673" s="7"/>
      <c r="D673" s="6"/>
      <c r="E673" s="6"/>
      <c r="F673" s="10"/>
    </row>
    <row r="674" ht="12.75">
      <c r="A674" t="s">
        <v>9</v>
      </c>
    </row>
    <row r="675" spans="3:4" ht="12.75">
      <c r="C675" s="1" t="s">
        <v>50</v>
      </c>
      <c r="D675" s="2">
        <v>21</v>
      </c>
    </row>
    <row r="677" spans="1:6" ht="12.75">
      <c r="A677" s="3" t="s">
        <v>5</v>
      </c>
      <c r="B677" s="5" t="s">
        <v>3</v>
      </c>
      <c r="C677" s="4" t="s">
        <v>11</v>
      </c>
      <c r="D677" s="3" t="s">
        <v>10</v>
      </c>
      <c r="E677" s="5" t="s">
        <v>3</v>
      </c>
      <c r="F677" s="9" t="s">
        <v>4</v>
      </c>
    </row>
    <row r="678" spans="1:6" ht="12.75">
      <c r="A678" s="3">
        <v>1</v>
      </c>
      <c r="B678" s="3"/>
      <c r="C678" s="4" t="str">
        <f ca="1">INDIRECT(ADDRESS(4+MOD(1-D675+2*$E$2+1,2*$E$2+1),3))</f>
        <v>Player 14</v>
      </c>
      <c r="D678" s="3" t="str">
        <f ca="1">INDIRECT(ADDRESS(4+MOD(33-D675+2*$E$2+1,2*$E$2+1),3))</f>
        <v>Player 13</v>
      </c>
      <c r="E678" s="3"/>
      <c r="F678" s="9"/>
    </row>
    <row r="679" spans="1:6" ht="12.75">
      <c r="A679" s="3">
        <v>2</v>
      </c>
      <c r="B679" s="3"/>
      <c r="C679" s="4" t="str">
        <f ca="1">INDIRECT(ADDRESS(4+MOD(2-D675+2*$E$2+1,2*$E$2+1),3))</f>
        <v>Player 15</v>
      </c>
      <c r="D679" s="3" t="str">
        <f ca="1">INDIRECT(ADDRESS(4+MOD(32-D675+2*$E$2+1,2*$E$2+1),3))</f>
        <v>Player 12</v>
      </c>
      <c r="E679" s="3"/>
      <c r="F679" s="9"/>
    </row>
    <row r="680" spans="1:6" ht="12.75">
      <c r="A680" s="3">
        <v>3</v>
      </c>
      <c r="B680" s="3"/>
      <c r="C680" s="4" t="str">
        <f ca="1">INDIRECT(ADDRESS(4+MOD(3-D675+2*$E$2+1,2*$E$2+1),3))</f>
        <v>Player 16</v>
      </c>
      <c r="D680" s="3" t="str">
        <f ca="1">INDIRECT(ADDRESS(4+MOD(31-D675+2*$E$2+1,2*$E$2+1),3))</f>
        <v>Player 11</v>
      </c>
      <c r="E680" s="3"/>
      <c r="F680" s="9"/>
    </row>
    <row r="681" spans="1:6" ht="12.75">
      <c r="A681" s="3">
        <v>4</v>
      </c>
      <c r="B681" s="3"/>
      <c r="C681" s="4" t="str">
        <f ca="1">INDIRECT(ADDRESS(4+MOD(4-D675+2*$E$2+1,2*$E$2+1),3))</f>
        <v>Player 17</v>
      </c>
      <c r="D681" s="3" t="str">
        <f ca="1">INDIRECT(ADDRESS(4+MOD(30-D675+2*$E$2+1,2*$E$2+1),3))</f>
        <v>Player 10</v>
      </c>
      <c r="E681" s="3"/>
      <c r="F681" s="9"/>
    </row>
    <row r="682" spans="1:6" ht="12.75">
      <c r="A682" s="3">
        <v>5</v>
      </c>
      <c r="B682" s="3"/>
      <c r="C682" s="4" t="str">
        <f ca="1">INDIRECT(ADDRESS(4+MOD(5-D675+2*$E$2+1,2*$E$2+1),3))</f>
        <v>Player 18</v>
      </c>
      <c r="D682" s="3" t="str">
        <f ca="1">INDIRECT(ADDRESS(4+MOD(29-D675+2*$E$2+1,2*$E$2+1),3))</f>
        <v>Player 9</v>
      </c>
      <c r="E682" s="3"/>
      <c r="F682" s="9"/>
    </row>
    <row r="683" spans="1:6" ht="12.75">
      <c r="A683" s="3">
        <v>6</v>
      </c>
      <c r="B683" s="3"/>
      <c r="C683" s="4" t="str">
        <f ca="1">INDIRECT(ADDRESS(4+MOD(6-D675+2*$E$2+1,2*$E$2+1),3))</f>
        <v>Player 19</v>
      </c>
      <c r="D683" s="3" t="str">
        <f ca="1">INDIRECT(ADDRESS(4+MOD(28-D675+2*$E$2+1,2*$E$2+1),3))</f>
        <v>Player 8</v>
      </c>
      <c r="E683" s="3"/>
      <c r="F683" s="9"/>
    </row>
    <row r="684" spans="1:6" ht="12.75">
      <c r="A684" s="3">
        <v>7</v>
      </c>
      <c r="B684" s="3"/>
      <c r="C684" s="4" t="str">
        <f ca="1">INDIRECT(ADDRESS(4+MOD(7-D675+2*$E$2+1,2*$E$2+1),3))</f>
        <v>Player 20</v>
      </c>
      <c r="D684" s="3" t="str">
        <f ca="1">INDIRECT(ADDRESS(4+MOD(27-D675+2*$E$2+1,2*$E$2+1),3))</f>
        <v>Player 7</v>
      </c>
      <c r="E684" s="3"/>
      <c r="F684" s="9"/>
    </row>
    <row r="685" spans="1:6" ht="12.75">
      <c r="A685" s="3">
        <v>8</v>
      </c>
      <c r="B685" s="3"/>
      <c r="C685" s="4" t="str">
        <f ca="1">INDIRECT(ADDRESS(4+MOD(8-D675+2*$E$2+1,2*$E$2+1),3))</f>
        <v>Player 21</v>
      </c>
      <c r="D685" s="3" t="str">
        <f ca="1">INDIRECT(ADDRESS(4+MOD(26-D675+2*$E$2+1,2*$E$2+1),3))</f>
        <v>Player 6</v>
      </c>
      <c r="E685" s="3"/>
      <c r="F685" s="9"/>
    </row>
    <row r="686" spans="1:6" ht="12.75">
      <c r="A686" s="3">
        <v>9</v>
      </c>
      <c r="B686" s="3"/>
      <c r="C686" s="4" t="str">
        <f ca="1">INDIRECT(ADDRESS(4+MOD(9-D675+2*$E$2+1,2*$E$2+1),3))</f>
        <v>Player 22</v>
      </c>
      <c r="D686" s="3" t="str">
        <f ca="1">INDIRECT(ADDRESS(4+MOD(25-D675+2*$E$2+1,2*$E$2+1),3))</f>
        <v>Player 5</v>
      </c>
      <c r="E686" s="3"/>
      <c r="F686" s="9"/>
    </row>
    <row r="687" spans="1:6" ht="12.75">
      <c r="A687" s="3">
        <v>10</v>
      </c>
      <c r="B687" s="3"/>
      <c r="C687" s="4" t="str">
        <f ca="1">INDIRECT(ADDRESS(4+MOD(10-D675+2*$E$2+1,2*$E$2+1),3))</f>
        <v>Player 23</v>
      </c>
      <c r="D687" s="3" t="str">
        <f ca="1">INDIRECT(ADDRESS(4+MOD(24-D675+2*$E$2+1,2*$E$2+1),3))</f>
        <v>Player 4</v>
      </c>
      <c r="E687" s="3"/>
      <c r="F687" s="9"/>
    </row>
    <row r="688" spans="1:6" ht="12.75">
      <c r="A688" s="3">
        <v>11</v>
      </c>
      <c r="B688" s="3"/>
      <c r="C688" s="4" t="str">
        <f ca="1">INDIRECT(ADDRESS(4+MOD(11-D675+2*$E$2+1,2*$E$2+1),3))</f>
        <v>Player 24</v>
      </c>
      <c r="D688" s="3" t="str">
        <f ca="1">INDIRECT(ADDRESS(4+MOD(23-D675+2*$E$2+1,2*$E$2+1),3))</f>
        <v>Player 3</v>
      </c>
      <c r="E688" s="3"/>
      <c r="F688" s="9"/>
    </row>
    <row r="689" spans="1:6" ht="12.75">
      <c r="A689" s="3">
        <v>12</v>
      </c>
      <c r="B689" s="3"/>
      <c r="C689" s="4" t="str">
        <f ca="1">INDIRECT(ADDRESS(4+MOD(12-D675+2*$E$2+1,2*$E$2+1),3))</f>
        <v>Player 25</v>
      </c>
      <c r="D689" s="3" t="str">
        <f ca="1">INDIRECT(ADDRESS(4+MOD(22-D675+2*$E$2+1,2*$E$2+1),3))</f>
        <v>Player 2</v>
      </c>
      <c r="E689" s="3"/>
      <c r="F689" s="9"/>
    </row>
    <row r="690" spans="1:6" ht="12.75">
      <c r="A690" s="3">
        <v>13</v>
      </c>
      <c r="B690" s="3"/>
      <c r="C690" s="4" t="str">
        <f ca="1">INDIRECT(ADDRESS(4+MOD(13-D675+2*$E$2+1,2*$E$2+1),3))</f>
        <v>Player 26</v>
      </c>
      <c r="D690" s="3" t="str">
        <f ca="1">INDIRECT(ADDRESS(4+MOD(21-D675+2*$E$2+1,2*$E$2+1),3))</f>
        <v>Player 1</v>
      </c>
      <c r="E690" s="3"/>
      <c r="F690" s="9"/>
    </row>
    <row r="691" spans="1:6" ht="12.75">
      <c r="A691" s="3">
        <v>14</v>
      </c>
      <c r="B691" s="3"/>
      <c r="C691" s="4" t="str">
        <f ca="1">INDIRECT(ADDRESS(4+MOD(14-D675+2*$E$2+1,2*$E$2+1),3))</f>
        <v>Player 27</v>
      </c>
      <c r="D691" s="3" t="str">
        <f ca="1">INDIRECT(ADDRESS(4+MOD(20-D675+2*$E$2+1,2*$E$2+1),3))</f>
        <v>Player 33 or Rest</v>
      </c>
      <c r="E691" s="3"/>
      <c r="F691" s="9"/>
    </row>
    <row r="692" spans="1:6" ht="12.75">
      <c r="A692" s="3">
        <v>15</v>
      </c>
      <c r="B692" s="3"/>
      <c r="C692" s="4" t="str">
        <f ca="1">INDIRECT(ADDRESS(4+MOD(15-D675+2*$E$2+1,2*$E$2+1),3))</f>
        <v>Player 28</v>
      </c>
      <c r="D692" s="3" t="str">
        <f ca="1">INDIRECT(ADDRESS(4+MOD(19-D675+2*$E$2+1,2*$E$2+1),3))</f>
        <v>Player 32</v>
      </c>
      <c r="E692" s="3"/>
      <c r="F692" s="9"/>
    </row>
    <row r="693" spans="1:6" ht="12.75">
      <c r="A693" s="3">
        <v>16</v>
      </c>
      <c r="B693" s="3"/>
      <c r="C693" s="4" t="str">
        <f ca="1">INDIRECT(ADDRESS(4+MOD(16-D675+2*$E$2+1,2*$E$2+1),3))</f>
        <v>Player 29</v>
      </c>
      <c r="D693" s="3" t="str">
        <f ca="1">INDIRECT(ADDRESS(4+MOD(18-D675+2*$E$2+1,2*$E$2+1),3))</f>
        <v>Player 31</v>
      </c>
      <c r="E693" s="3"/>
      <c r="F693" s="9"/>
    </row>
    <row r="694" spans="1:6" ht="12.75">
      <c r="A694" s="6"/>
      <c r="B694" s="6"/>
      <c r="C694" s="7" t="str">
        <f ca="1">INDIRECT(ADDRESS(4+MOD(17-D675+2*$E$2+1,2*$E$2+1),3))</f>
        <v>Player 30</v>
      </c>
      <c r="D694" s="6" t="s">
        <v>6</v>
      </c>
      <c r="E694" s="6"/>
      <c r="F694" s="10"/>
    </row>
    <row r="695" spans="1:6" ht="12.75">
      <c r="A695" s="6"/>
      <c r="B695" s="6"/>
      <c r="C695" s="7"/>
      <c r="D695" s="6"/>
      <c r="E695" s="6"/>
      <c r="F695" s="10"/>
    </row>
    <row r="696" spans="1:6" ht="12.75">
      <c r="A696" s="6"/>
      <c r="B696" s="6"/>
      <c r="C696" s="7"/>
      <c r="D696" s="6"/>
      <c r="E696" s="6"/>
      <c r="F696" s="10"/>
    </row>
    <row r="697" spans="1:6" ht="12.75">
      <c r="A697" s="6"/>
      <c r="B697" s="6"/>
      <c r="C697" s="7"/>
      <c r="D697" s="6"/>
      <c r="E697" s="6"/>
      <c r="F697" s="10"/>
    </row>
    <row r="698" spans="1:6" ht="12.75">
      <c r="A698" s="6"/>
      <c r="B698" s="6"/>
      <c r="C698" s="7"/>
      <c r="D698" s="6"/>
      <c r="E698" s="6"/>
      <c r="F698" s="10"/>
    </row>
    <row r="699" spans="1:6" ht="12.75">
      <c r="A699" s="6"/>
      <c r="B699" s="6"/>
      <c r="C699" s="7"/>
      <c r="D699" s="6"/>
      <c r="E699" s="6"/>
      <c r="F699" s="10"/>
    </row>
    <row r="700" spans="1:6" ht="12.75">
      <c r="A700" s="6"/>
      <c r="B700" s="6"/>
      <c r="C700" s="7"/>
      <c r="D700" s="6"/>
      <c r="E700" s="6"/>
      <c r="F700" s="10"/>
    </row>
    <row r="701" spans="1:6" ht="12.75">
      <c r="A701" s="6"/>
      <c r="B701" s="6"/>
      <c r="C701" s="7"/>
      <c r="D701" s="6"/>
      <c r="E701" s="6"/>
      <c r="F701" s="10"/>
    </row>
    <row r="702" spans="1:6" ht="12.75">
      <c r="A702" s="6"/>
      <c r="B702" s="6"/>
      <c r="C702" s="7"/>
      <c r="D702" s="6"/>
      <c r="E702" s="6"/>
      <c r="F702" s="10"/>
    </row>
    <row r="703" spans="1:6" ht="12.75">
      <c r="A703" s="6"/>
      <c r="B703" s="6"/>
      <c r="C703" s="7"/>
      <c r="D703" s="6"/>
      <c r="E703" s="6"/>
      <c r="F703" s="10"/>
    </row>
    <row r="704" spans="1:6" ht="12.75">
      <c r="A704" s="6"/>
      <c r="B704" s="6"/>
      <c r="C704" s="7"/>
      <c r="D704" s="6"/>
      <c r="E704" s="6"/>
      <c r="F704" s="10"/>
    </row>
    <row r="705" spans="1:6" ht="12.75">
      <c r="A705" s="6"/>
      <c r="B705" s="6"/>
      <c r="C705" s="7"/>
      <c r="D705" s="6"/>
      <c r="E705" s="6"/>
      <c r="F705" s="10"/>
    </row>
    <row r="706" spans="1:6" ht="12.75">
      <c r="A706" s="6"/>
      <c r="B706" s="6"/>
      <c r="C706" s="7"/>
      <c r="D706" s="6"/>
      <c r="E706" s="6"/>
      <c r="F706" s="10"/>
    </row>
    <row r="707" ht="12.75">
      <c r="A707" t="s">
        <v>9</v>
      </c>
    </row>
    <row r="708" spans="3:4" ht="12.75">
      <c r="C708" s="1" t="s">
        <v>50</v>
      </c>
      <c r="D708" s="2">
        <v>22</v>
      </c>
    </row>
    <row r="710" spans="1:6" ht="12.75">
      <c r="A710" s="3" t="s">
        <v>5</v>
      </c>
      <c r="B710" s="5" t="s">
        <v>3</v>
      </c>
      <c r="C710" s="4" t="s">
        <v>11</v>
      </c>
      <c r="D710" s="3" t="s">
        <v>10</v>
      </c>
      <c r="E710" s="5" t="s">
        <v>3</v>
      </c>
      <c r="F710" s="9" t="s">
        <v>4</v>
      </c>
    </row>
    <row r="711" spans="1:6" ht="12.75">
      <c r="A711" s="3">
        <v>1</v>
      </c>
      <c r="B711" s="3"/>
      <c r="C711" s="4" t="str">
        <f ca="1">INDIRECT(ADDRESS(4+MOD(1-D708+2*$E$2+1,2*$E$2+1),3))</f>
        <v>Player 13</v>
      </c>
      <c r="D711" s="3" t="str">
        <f ca="1">INDIRECT(ADDRESS(4+MOD(33-D708+2*$E$2+1,2*$E$2+1),3))</f>
        <v>Player 12</v>
      </c>
      <c r="E711" s="3"/>
      <c r="F711" s="9"/>
    </row>
    <row r="712" spans="1:6" ht="12.75">
      <c r="A712" s="3">
        <v>2</v>
      </c>
      <c r="B712" s="3"/>
      <c r="C712" s="4" t="str">
        <f ca="1">INDIRECT(ADDRESS(4+MOD(2-D708+2*$E$2+1,2*$E$2+1),3))</f>
        <v>Player 14</v>
      </c>
      <c r="D712" s="3" t="str">
        <f ca="1">INDIRECT(ADDRESS(4+MOD(32-D708+2*$E$2+1,2*$E$2+1),3))</f>
        <v>Player 11</v>
      </c>
      <c r="E712" s="3"/>
      <c r="F712" s="9"/>
    </row>
    <row r="713" spans="1:6" ht="12.75">
      <c r="A713" s="3">
        <v>3</v>
      </c>
      <c r="B713" s="3"/>
      <c r="C713" s="4" t="str">
        <f ca="1">INDIRECT(ADDRESS(4+MOD(3-D708+2*$E$2+1,2*$E$2+1),3))</f>
        <v>Player 15</v>
      </c>
      <c r="D713" s="3" t="str">
        <f ca="1">INDIRECT(ADDRESS(4+MOD(31-D708+2*$E$2+1,2*$E$2+1),3))</f>
        <v>Player 10</v>
      </c>
      <c r="E713" s="3"/>
      <c r="F713" s="9"/>
    </row>
    <row r="714" spans="1:6" ht="12.75">
      <c r="A714" s="3">
        <v>4</v>
      </c>
      <c r="B714" s="3"/>
      <c r="C714" s="4" t="str">
        <f ca="1">INDIRECT(ADDRESS(4+MOD(4-D708+2*$E$2+1,2*$E$2+1),3))</f>
        <v>Player 16</v>
      </c>
      <c r="D714" s="3" t="str">
        <f ca="1">INDIRECT(ADDRESS(4+MOD(30-D708+2*$E$2+1,2*$E$2+1),3))</f>
        <v>Player 9</v>
      </c>
      <c r="E714" s="3"/>
      <c r="F714" s="9"/>
    </row>
    <row r="715" spans="1:6" ht="12.75">
      <c r="A715" s="3">
        <v>5</v>
      </c>
      <c r="B715" s="3"/>
      <c r="C715" s="4" t="str">
        <f ca="1">INDIRECT(ADDRESS(4+MOD(5-D708+2*$E$2+1,2*$E$2+1),3))</f>
        <v>Player 17</v>
      </c>
      <c r="D715" s="3" t="str">
        <f ca="1">INDIRECT(ADDRESS(4+MOD(29-D708+2*$E$2+1,2*$E$2+1),3))</f>
        <v>Player 8</v>
      </c>
      <c r="E715" s="3"/>
      <c r="F715" s="9"/>
    </row>
    <row r="716" spans="1:6" ht="12.75">
      <c r="A716" s="3">
        <v>6</v>
      </c>
      <c r="B716" s="3"/>
      <c r="C716" s="4" t="str">
        <f ca="1">INDIRECT(ADDRESS(4+MOD(6-D708+2*$E$2+1,2*$E$2+1),3))</f>
        <v>Player 18</v>
      </c>
      <c r="D716" s="3" t="str">
        <f ca="1">INDIRECT(ADDRESS(4+MOD(28-D708+2*$E$2+1,2*$E$2+1),3))</f>
        <v>Player 7</v>
      </c>
      <c r="E716" s="3"/>
      <c r="F716" s="9"/>
    </row>
    <row r="717" spans="1:6" ht="12.75">
      <c r="A717" s="3">
        <v>7</v>
      </c>
      <c r="B717" s="3"/>
      <c r="C717" s="4" t="str">
        <f ca="1">INDIRECT(ADDRESS(4+MOD(7-D708+2*$E$2+1,2*$E$2+1),3))</f>
        <v>Player 19</v>
      </c>
      <c r="D717" s="3" t="str">
        <f ca="1">INDIRECT(ADDRESS(4+MOD(27-D708+2*$E$2+1,2*$E$2+1),3))</f>
        <v>Player 6</v>
      </c>
      <c r="E717" s="3"/>
      <c r="F717" s="9"/>
    </row>
    <row r="718" spans="1:6" ht="12.75">
      <c r="A718" s="3">
        <v>8</v>
      </c>
      <c r="B718" s="3"/>
      <c r="C718" s="4" t="str">
        <f ca="1">INDIRECT(ADDRESS(4+MOD(8-D708+2*$E$2+1,2*$E$2+1),3))</f>
        <v>Player 20</v>
      </c>
      <c r="D718" s="3" t="str">
        <f ca="1">INDIRECT(ADDRESS(4+MOD(26-D708+2*$E$2+1,2*$E$2+1),3))</f>
        <v>Player 5</v>
      </c>
      <c r="E718" s="3"/>
      <c r="F718" s="9"/>
    </row>
    <row r="719" spans="1:6" ht="12.75">
      <c r="A719" s="3">
        <v>9</v>
      </c>
      <c r="B719" s="3"/>
      <c r="C719" s="4" t="str">
        <f ca="1">INDIRECT(ADDRESS(4+MOD(9-D708+2*$E$2+1,2*$E$2+1),3))</f>
        <v>Player 21</v>
      </c>
      <c r="D719" s="3" t="str">
        <f ca="1">INDIRECT(ADDRESS(4+MOD(25-D708+2*$E$2+1,2*$E$2+1),3))</f>
        <v>Player 4</v>
      </c>
      <c r="E719" s="3"/>
      <c r="F719" s="9"/>
    </row>
    <row r="720" spans="1:6" ht="12.75">
      <c r="A720" s="3">
        <v>10</v>
      </c>
      <c r="B720" s="3"/>
      <c r="C720" s="4" t="str">
        <f ca="1">INDIRECT(ADDRESS(4+MOD(10-D708+2*$E$2+1,2*$E$2+1),3))</f>
        <v>Player 22</v>
      </c>
      <c r="D720" s="3" t="str">
        <f ca="1">INDIRECT(ADDRESS(4+MOD(24-D708+2*$E$2+1,2*$E$2+1),3))</f>
        <v>Player 3</v>
      </c>
      <c r="E720" s="3"/>
      <c r="F720" s="9"/>
    </row>
    <row r="721" spans="1:6" ht="12.75">
      <c r="A721" s="3">
        <v>11</v>
      </c>
      <c r="B721" s="3"/>
      <c r="C721" s="4" t="str">
        <f ca="1">INDIRECT(ADDRESS(4+MOD(11-D708+2*$E$2+1,2*$E$2+1),3))</f>
        <v>Player 23</v>
      </c>
      <c r="D721" s="3" t="str">
        <f ca="1">INDIRECT(ADDRESS(4+MOD(23-D708+2*$E$2+1,2*$E$2+1),3))</f>
        <v>Player 2</v>
      </c>
      <c r="E721" s="3"/>
      <c r="F721" s="9"/>
    </row>
    <row r="722" spans="1:6" ht="12.75">
      <c r="A722" s="3">
        <v>12</v>
      </c>
      <c r="B722" s="3"/>
      <c r="C722" s="4" t="str">
        <f ca="1">INDIRECT(ADDRESS(4+MOD(12-D708+2*$E$2+1,2*$E$2+1),3))</f>
        <v>Player 24</v>
      </c>
      <c r="D722" s="3" t="str">
        <f ca="1">INDIRECT(ADDRESS(4+MOD(22-D708+2*$E$2+1,2*$E$2+1),3))</f>
        <v>Player 1</v>
      </c>
      <c r="E722" s="3"/>
      <c r="F722" s="9"/>
    </row>
    <row r="723" spans="1:6" ht="12.75">
      <c r="A723" s="3">
        <v>13</v>
      </c>
      <c r="B723" s="3"/>
      <c r="C723" s="4" t="str">
        <f ca="1">INDIRECT(ADDRESS(4+MOD(13-D708+2*$E$2+1,2*$E$2+1),3))</f>
        <v>Player 25</v>
      </c>
      <c r="D723" s="3" t="str">
        <f ca="1">INDIRECT(ADDRESS(4+MOD(21-D708+2*$E$2+1,2*$E$2+1),3))</f>
        <v>Player 33 or Rest</v>
      </c>
      <c r="E723" s="3"/>
      <c r="F723" s="9"/>
    </row>
    <row r="724" spans="1:6" ht="12.75">
      <c r="A724" s="3">
        <v>14</v>
      </c>
      <c r="B724" s="3"/>
      <c r="C724" s="4" t="str">
        <f ca="1">INDIRECT(ADDRESS(4+MOD(14-D708+2*$E$2+1,2*$E$2+1),3))</f>
        <v>Player 26</v>
      </c>
      <c r="D724" s="3" t="str">
        <f ca="1">INDIRECT(ADDRESS(4+MOD(20-D708+2*$E$2+1,2*$E$2+1),3))</f>
        <v>Player 32</v>
      </c>
      <c r="E724" s="3"/>
      <c r="F724" s="9"/>
    </row>
    <row r="725" spans="1:6" ht="12.75">
      <c r="A725" s="3">
        <v>15</v>
      </c>
      <c r="B725" s="3"/>
      <c r="C725" s="4" t="str">
        <f ca="1">INDIRECT(ADDRESS(4+MOD(15-D708+2*$E$2+1,2*$E$2+1),3))</f>
        <v>Player 27</v>
      </c>
      <c r="D725" s="3" t="str">
        <f ca="1">INDIRECT(ADDRESS(4+MOD(19-D708+2*$E$2+1,2*$E$2+1),3))</f>
        <v>Player 31</v>
      </c>
      <c r="E725" s="3"/>
      <c r="F725" s="9"/>
    </row>
    <row r="726" spans="1:6" ht="12.75">
      <c r="A726" s="3">
        <v>16</v>
      </c>
      <c r="B726" s="3"/>
      <c r="C726" s="4" t="str">
        <f ca="1">INDIRECT(ADDRESS(4+MOD(16-D708+2*$E$2+1,2*$E$2+1),3))</f>
        <v>Player 28</v>
      </c>
      <c r="D726" s="3" t="str">
        <f ca="1">INDIRECT(ADDRESS(4+MOD(18-D708+2*$E$2+1,2*$E$2+1),3))</f>
        <v>Player 30</v>
      </c>
      <c r="E726" s="3"/>
      <c r="F726" s="9"/>
    </row>
    <row r="727" spans="1:6" ht="12.75">
      <c r="A727" s="6"/>
      <c r="B727" s="6"/>
      <c r="C727" s="7" t="str">
        <f ca="1">INDIRECT(ADDRESS(4+MOD(17-D708+2*$E$2+1,2*$E$2+1),3))</f>
        <v>Player 29</v>
      </c>
      <c r="D727" s="6" t="s">
        <v>6</v>
      </c>
      <c r="E727" s="6"/>
      <c r="F727" s="10"/>
    </row>
    <row r="728" spans="1:6" ht="12.75">
      <c r="A728" s="6"/>
      <c r="B728" s="6"/>
      <c r="C728" s="7"/>
      <c r="D728" s="6"/>
      <c r="E728" s="6"/>
      <c r="F728" s="10"/>
    </row>
    <row r="729" spans="1:6" ht="12.75">
      <c r="A729" s="6"/>
      <c r="B729" s="6"/>
      <c r="C729" s="7"/>
      <c r="D729" s="6"/>
      <c r="E729" s="6"/>
      <c r="F729" s="10"/>
    </row>
    <row r="730" spans="1:6" ht="12.75">
      <c r="A730" s="6"/>
      <c r="B730" s="6"/>
      <c r="C730" s="7"/>
      <c r="D730" s="6"/>
      <c r="E730" s="6"/>
      <c r="F730" s="10"/>
    </row>
    <row r="731" spans="1:6" ht="12.75">
      <c r="A731" s="6"/>
      <c r="B731" s="6"/>
      <c r="C731" s="7"/>
      <c r="D731" s="6"/>
      <c r="E731" s="6"/>
      <c r="F731" s="10"/>
    </row>
    <row r="732" spans="1:6" ht="12.75">
      <c r="A732" s="6"/>
      <c r="B732" s="6"/>
      <c r="C732" s="7"/>
      <c r="D732" s="6"/>
      <c r="E732" s="6"/>
      <c r="F732" s="10"/>
    </row>
    <row r="733" spans="1:6" ht="12.75">
      <c r="A733" s="6"/>
      <c r="B733" s="6"/>
      <c r="C733" s="7"/>
      <c r="D733" s="6"/>
      <c r="E733" s="6"/>
      <c r="F733" s="10"/>
    </row>
    <row r="734" spans="1:6" ht="12.75">
      <c r="A734" s="6"/>
      <c r="B734" s="6"/>
      <c r="C734" s="7"/>
      <c r="D734" s="6"/>
      <c r="E734" s="6"/>
      <c r="F734" s="10"/>
    </row>
    <row r="735" spans="1:6" ht="12.75">
      <c r="A735" s="6"/>
      <c r="B735" s="6"/>
      <c r="C735" s="7"/>
      <c r="D735" s="6"/>
      <c r="E735" s="6"/>
      <c r="F735" s="10"/>
    </row>
    <row r="736" spans="1:6" ht="12.75">
      <c r="A736" s="6"/>
      <c r="B736" s="6"/>
      <c r="C736" s="7"/>
      <c r="D736" s="6"/>
      <c r="E736" s="6"/>
      <c r="F736" s="10"/>
    </row>
    <row r="737" spans="1:6" ht="12.75">
      <c r="A737" s="6"/>
      <c r="B737" s="6"/>
      <c r="C737" s="7"/>
      <c r="D737" s="6"/>
      <c r="E737" s="6"/>
      <c r="F737" s="10"/>
    </row>
    <row r="738" spans="1:6" ht="12.75">
      <c r="A738" s="6"/>
      <c r="B738" s="6"/>
      <c r="C738" s="7"/>
      <c r="D738" s="6"/>
      <c r="E738" s="6"/>
      <c r="F738" s="10"/>
    </row>
    <row r="739" spans="1:6" ht="12.75">
      <c r="A739" s="6"/>
      <c r="B739" s="6"/>
      <c r="C739" s="7"/>
      <c r="D739" s="6"/>
      <c r="E739" s="6"/>
      <c r="F739" s="10"/>
    </row>
    <row r="740" ht="12.75">
      <c r="A740" t="s">
        <v>9</v>
      </c>
    </row>
    <row r="741" spans="3:4" ht="12.75">
      <c r="C741" s="1" t="s">
        <v>50</v>
      </c>
      <c r="D741" s="2">
        <v>23</v>
      </c>
    </row>
    <row r="743" spans="1:6" ht="12.75">
      <c r="A743" s="3" t="s">
        <v>5</v>
      </c>
      <c r="B743" s="5" t="s">
        <v>3</v>
      </c>
      <c r="C743" s="4" t="s">
        <v>11</v>
      </c>
      <c r="D743" s="3" t="s">
        <v>10</v>
      </c>
      <c r="E743" s="5" t="s">
        <v>3</v>
      </c>
      <c r="F743" s="9" t="s">
        <v>4</v>
      </c>
    </row>
    <row r="744" spans="1:6" ht="12.75">
      <c r="A744" s="3">
        <v>1</v>
      </c>
      <c r="B744" s="3"/>
      <c r="C744" s="4" t="str">
        <f ca="1">INDIRECT(ADDRESS(4+MOD(1-D741+2*$E$2+1,2*$E$2+1),3))</f>
        <v>Player 12</v>
      </c>
      <c r="D744" s="3" t="str">
        <f ca="1">INDIRECT(ADDRESS(4+MOD(33-D741+2*$E$2+1,2*$E$2+1),3))</f>
        <v>Player 11</v>
      </c>
      <c r="E744" s="3"/>
      <c r="F744" s="9"/>
    </row>
    <row r="745" spans="1:6" ht="12.75">
      <c r="A745" s="3">
        <v>2</v>
      </c>
      <c r="B745" s="3"/>
      <c r="C745" s="4" t="str">
        <f ca="1">INDIRECT(ADDRESS(4+MOD(2-D741+2*$E$2+1,2*$E$2+1),3))</f>
        <v>Player 13</v>
      </c>
      <c r="D745" s="3" t="str">
        <f ca="1">INDIRECT(ADDRESS(4+MOD(32-D741+2*$E$2+1,2*$E$2+1),3))</f>
        <v>Player 10</v>
      </c>
      <c r="E745" s="3"/>
      <c r="F745" s="9"/>
    </row>
    <row r="746" spans="1:6" ht="12.75">
      <c r="A746" s="3">
        <v>3</v>
      </c>
      <c r="B746" s="3"/>
      <c r="C746" s="4" t="str">
        <f ca="1">INDIRECT(ADDRESS(4+MOD(3-D741+2*$E$2+1,2*$E$2+1),3))</f>
        <v>Player 14</v>
      </c>
      <c r="D746" s="3" t="str">
        <f ca="1">INDIRECT(ADDRESS(4+MOD(31-D741+2*$E$2+1,2*$E$2+1),3))</f>
        <v>Player 9</v>
      </c>
      <c r="E746" s="3"/>
      <c r="F746" s="9"/>
    </row>
    <row r="747" spans="1:6" ht="12.75">
      <c r="A747" s="3">
        <v>4</v>
      </c>
      <c r="B747" s="3"/>
      <c r="C747" s="4" t="str">
        <f ca="1">INDIRECT(ADDRESS(4+MOD(4-D741+2*$E$2+1,2*$E$2+1),3))</f>
        <v>Player 15</v>
      </c>
      <c r="D747" s="3" t="str">
        <f ca="1">INDIRECT(ADDRESS(4+MOD(30-D741+2*$E$2+1,2*$E$2+1),3))</f>
        <v>Player 8</v>
      </c>
      <c r="E747" s="3"/>
      <c r="F747" s="9"/>
    </row>
    <row r="748" spans="1:6" ht="12.75">
      <c r="A748" s="3">
        <v>5</v>
      </c>
      <c r="B748" s="3"/>
      <c r="C748" s="4" t="str">
        <f ca="1">INDIRECT(ADDRESS(4+MOD(5-D741+2*$E$2+1,2*$E$2+1),3))</f>
        <v>Player 16</v>
      </c>
      <c r="D748" s="3" t="str">
        <f ca="1">INDIRECT(ADDRESS(4+MOD(29-D741+2*$E$2+1,2*$E$2+1),3))</f>
        <v>Player 7</v>
      </c>
      <c r="E748" s="3"/>
      <c r="F748" s="9"/>
    </row>
    <row r="749" spans="1:6" ht="12.75">
      <c r="A749" s="3">
        <v>6</v>
      </c>
      <c r="B749" s="3"/>
      <c r="C749" s="4" t="str">
        <f ca="1">INDIRECT(ADDRESS(4+MOD(6-D741+2*$E$2+1,2*$E$2+1),3))</f>
        <v>Player 17</v>
      </c>
      <c r="D749" s="3" t="str">
        <f ca="1">INDIRECT(ADDRESS(4+MOD(28-D741+2*$E$2+1,2*$E$2+1),3))</f>
        <v>Player 6</v>
      </c>
      <c r="E749" s="3"/>
      <c r="F749" s="9"/>
    </row>
    <row r="750" spans="1:6" ht="12.75">
      <c r="A750" s="3">
        <v>7</v>
      </c>
      <c r="B750" s="3"/>
      <c r="C750" s="4" t="str">
        <f ca="1">INDIRECT(ADDRESS(4+MOD(7-D741+2*$E$2+1,2*$E$2+1),3))</f>
        <v>Player 18</v>
      </c>
      <c r="D750" s="3" t="str">
        <f ca="1">INDIRECT(ADDRESS(4+MOD(27-D741+2*$E$2+1,2*$E$2+1),3))</f>
        <v>Player 5</v>
      </c>
      <c r="E750" s="3"/>
      <c r="F750" s="9"/>
    </row>
    <row r="751" spans="1:6" ht="12.75">
      <c r="A751" s="3">
        <v>8</v>
      </c>
      <c r="B751" s="3"/>
      <c r="C751" s="4" t="str">
        <f ca="1">INDIRECT(ADDRESS(4+MOD(8-D741+2*$E$2+1,2*$E$2+1),3))</f>
        <v>Player 19</v>
      </c>
      <c r="D751" s="3" t="str">
        <f ca="1">INDIRECT(ADDRESS(4+MOD(26-D741+2*$E$2+1,2*$E$2+1),3))</f>
        <v>Player 4</v>
      </c>
      <c r="E751" s="3"/>
      <c r="F751" s="9"/>
    </row>
    <row r="752" spans="1:6" ht="12.75">
      <c r="A752" s="3">
        <v>9</v>
      </c>
      <c r="B752" s="3"/>
      <c r="C752" s="4" t="str">
        <f ca="1">INDIRECT(ADDRESS(4+MOD(9-D741+2*$E$2+1,2*$E$2+1),3))</f>
        <v>Player 20</v>
      </c>
      <c r="D752" s="3" t="str">
        <f ca="1">INDIRECT(ADDRESS(4+MOD(25-D741+2*$E$2+1,2*$E$2+1),3))</f>
        <v>Player 3</v>
      </c>
      <c r="E752" s="3"/>
      <c r="F752" s="9"/>
    </row>
    <row r="753" spans="1:6" ht="12.75">
      <c r="A753" s="3">
        <v>10</v>
      </c>
      <c r="B753" s="3"/>
      <c r="C753" s="4" t="str">
        <f ca="1">INDIRECT(ADDRESS(4+MOD(10-D741+2*$E$2+1,2*$E$2+1),3))</f>
        <v>Player 21</v>
      </c>
      <c r="D753" s="3" t="str">
        <f ca="1">INDIRECT(ADDRESS(4+MOD(24-D741+2*$E$2+1,2*$E$2+1),3))</f>
        <v>Player 2</v>
      </c>
      <c r="E753" s="3"/>
      <c r="F753" s="9"/>
    </row>
    <row r="754" spans="1:6" ht="12.75">
      <c r="A754" s="3">
        <v>11</v>
      </c>
      <c r="B754" s="3"/>
      <c r="C754" s="4" t="str">
        <f ca="1">INDIRECT(ADDRESS(4+MOD(11-D741+2*$E$2+1,2*$E$2+1),3))</f>
        <v>Player 22</v>
      </c>
      <c r="D754" s="3" t="str">
        <f ca="1">INDIRECT(ADDRESS(4+MOD(23-D741+2*$E$2+1,2*$E$2+1),3))</f>
        <v>Player 1</v>
      </c>
      <c r="E754" s="3"/>
      <c r="F754" s="9"/>
    </row>
    <row r="755" spans="1:6" ht="12.75">
      <c r="A755" s="3">
        <v>12</v>
      </c>
      <c r="B755" s="3"/>
      <c r="C755" s="4" t="str">
        <f ca="1">INDIRECT(ADDRESS(4+MOD(12-D741+2*$E$2+1,2*$E$2+1),3))</f>
        <v>Player 23</v>
      </c>
      <c r="D755" s="3" t="str">
        <f ca="1">INDIRECT(ADDRESS(4+MOD(22-D741+2*$E$2+1,2*$E$2+1),3))</f>
        <v>Player 33 or Rest</v>
      </c>
      <c r="E755" s="3"/>
      <c r="F755" s="9"/>
    </row>
    <row r="756" spans="1:6" ht="12.75">
      <c r="A756" s="3">
        <v>13</v>
      </c>
      <c r="B756" s="3"/>
      <c r="C756" s="4" t="str">
        <f ca="1">INDIRECT(ADDRESS(4+MOD(13-D741+2*$E$2+1,2*$E$2+1),3))</f>
        <v>Player 24</v>
      </c>
      <c r="D756" s="3" t="str">
        <f ca="1">INDIRECT(ADDRESS(4+MOD(21-D741+2*$E$2+1,2*$E$2+1),3))</f>
        <v>Player 32</v>
      </c>
      <c r="E756" s="3"/>
      <c r="F756" s="9"/>
    </row>
    <row r="757" spans="1:6" ht="12.75">
      <c r="A757" s="3">
        <v>14</v>
      </c>
      <c r="B757" s="3"/>
      <c r="C757" s="4" t="str">
        <f ca="1">INDIRECT(ADDRESS(4+MOD(14-D741+2*$E$2+1,2*$E$2+1),3))</f>
        <v>Player 25</v>
      </c>
      <c r="D757" s="3" t="str">
        <f ca="1">INDIRECT(ADDRESS(4+MOD(20-D741+2*$E$2+1,2*$E$2+1),3))</f>
        <v>Player 31</v>
      </c>
      <c r="E757" s="3"/>
      <c r="F757" s="9"/>
    </row>
    <row r="758" spans="1:6" ht="12.75">
      <c r="A758" s="3">
        <v>15</v>
      </c>
      <c r="B758" s="3"/>
      <c r="C758" s="4" t="str">
        <f ca="1">INDIRECT(ADDRESS(4+MOD(15-D741+2*$E$2+1,2*$E$2+1),3))</f>
        <v>Player 26</v>
      </c>
      <c r="D758" s="3" t="str">
        <f ca="1">INDIRECT(ADDRESS(4+MOD(19-D741+2*$E$2+1,2*$E$2+1),3))</f>
        <v>Player 30</v>
      </c>
      <c r="E758" s="3"/>
      <c r="F758" s="9"/>
    </row>
    <row r="759" spans="1:6" ht="12.75">
      <c r="A759" s="3">
        <v>16</v>
      </c>
      <c r="B759" s="3"/>
      <c r="C759" s="4" t="str">
        <f ca="1">INDIRECT(ADDRESS(4+MOD(16-D741+2*$E$2+1,2*$E$2+1),3))</f>
        <v>Player 27</v>
      </c>
      <c r="D759" s="3" t="str">
        <f ca="1">INDIRECT(ADDRESS(4+MOD(18-D741+2*$E$2+1,2*$E$2+1),3))</f>
        <v>Player 29</v>
      </c>
      <c r="E759" s="3"/>
      <c r="F759" s="9"/>
    </row>
    <row r="760" spans="1:6" ht="12.75">
      <c r="A760" s="6"/>
      <c r="B760" s="6"/>
      <c r="C760" s="7" t="str">
        <f ca="1">INDIRECT(ADDRESS(4+MOD(17-D741+2*$E$2+1,2*$E$2+1),3))</f>
        <v>Player 28</v>
      </c>
      <c r="D760" s="6" t="s">
        <v>6</v>
      </c>
      <c r="E760" s="6"/>
      <c r="F760" s="10"/>
    </row>
    <row r="773" ht="12.75">
      <c r="A773" t="s">
        <v>9</v>
      </c>
    </row>
    <row r="774" spans="3:4" ht="12.75">
      <c r="C774" s="1" t="s">
        <v>50</v>
      </c>
      <c r="D774" s="2">
        <v>24</v>
      </c>
    </row>
    <row r="776" spans="1:6" ht="12.75">
      <c r="A776" s="3" t="s">
        <v>5</v>
      </c>
      <c r="B776" s="5" t="s">
        <v>3</v>
      </c>
      <c r="C776" s="4" t="s">
        <v>11</v>
      </c>
      <c r="D776" s="3" t="s">
        <v>10</v>
      </c>
      <c r="E776" s="5" t="s">
        <v>3</v>
      </c>
      <c r="F776" s="9" t="s">
        <v>4</v>
      </c>
    </row>
    <row r="777" spans="1:6" ht="12.75">
      <c r="A777" s="3">
        <v>1</v>
      </c>
      <c r="B777" s="3"/>
      <c r="C777" s="4" t="str">
        <f ca="1">INDIRECT(ADDRESS(4+MOD(1-D774+2*$E$2+1,2*$E$2+1),3))</f>
        <v>Player 11</v>
      </c>
      <c r="D777" s="3" t="str">
        <f ca="1">INDIRECT(ADDRESS(4+MOD(33-D774+2*$E$2+1,2*$E$2+1),3))</f>
        <v>Player 10</v>
      </c>
      <c r="E777" s="3"/>
      <c r="F777" s="9"/>
    </row>
    <row r="778" spans="1:6" ht="12.75">
      <c r="A778" s="3">
        <v>2</v>
      </c>
      <c r="B778" s="3"/>
      <c r="C778" s="4" t="str">
        <f ca="1">INDIRECT(ADDRESS(4+MOD(2-D774+2*$E$2+1,2*$E$2+1),3))</f>
        <v>Player 12</v>
      </c>
      <c r="D778" s="3" t="str">
        <f ca="1">INDIRECT(ADDRESS(4+MOD(32-D774+2*$E$2+1,2*$E$2+1),3))</f>
        <v>Player 9</v>
      </c>
      <c r="E778" s="3"/>
      <c r="F778" s="9"/>
    </row>
    <row r="779" spans="1:6" ht="12.75">
      <c r="A779" s="3">
        <v>3</v>
      </c>
      <c r="B779" s="3"/>
      <c r="C779" s="4" t="str">
        <f ca="1">INDIRECT(ADDRESS(4+MOD(3-D774+2*$E$2+1,2*$E$2+1),3))</f>
        <v>Player 13</v>
      </c>
      <c r="D779" s="3" t="str">
        <f ca="1">INDIRECT(ADDRESS(4+MOD(31-D774+2*$E$2+1,2*$E$2+1),3))</f>
        <v>Player 8</v>
      </c>
      <c r="E779" s="3"/>
      <c r="F779" s="9"/>
    </row>
    <row r="780" spans="1:6" ht="12.75">
      <c r="A780" s="3">
        <v>4</v>
      </c>
      <c r="B780" s="3"/>
      <c r="C780" s="4" t="str">
        <f ca="1">INDIRECT(ADDRESS(4+MOD(4-D774+2*$E$2+1,2*$E$2+1),3))</f>
        <v>Player 14</v>
      </c>
      <c r="D780" s="3" t="str">
        <f ca="1">INDIRECT(ADDRESS(4+MOD(30-D774+2*$E$2+1,2*$E$2+1),3))</f>
        <v>Player 7</v>
      </c>
      <c r="E780" s="3"/>
      <c r="F780" s="9"/>
    </row>
    <row r="781" spans="1:6" ht="12.75">
      <c r="A781" s="3">
        <v>5</v>
      </c>
      <c r="B781" s="3"/>
      <c r="C781" s="4" t="str">
        <f ca="1">INDIRECT(ADDRESS(4+MOD(5-D774+2*$E$2+1,2*$E$2+1),3))</f>
        <v>Player 15</v>
      </c>
      <c r="D781" s="3" t="str">
        <f ca="1">INDIRECT(ADDRESS(4+MOD(29-D774+2*$E$2+1,2*$E$2+1),3))</f>
        <v>Player 6</v>
      </c>
      <c r="E781" s="3"/>
      <c r="F781" s="9"/>
    </row>
    <row r="782" spans="1:6" ht="12.75">
      <c r="A782" s="3">
        <v>6</v>
      </c>
      <c r="B782" s="3"/>
      <c r="C782" s="4" t="str">
        <f ca="1">INDIRECT(ADDRESS(4+MOD(6-D774+2*$E$2+1,2*$E$2+1),3))</f>
        <v>Player 16</v>
      </c>
      <c r="D782" s="3" t="str">
        <f ca="1">INDIRECT(ADDRESS(4+MOD(28-D774+2*$E$2+1,2*$E$2+1),3))</f>
        <v>Player 5</v>
      </c>
      <c r="E782" s="3"/>
      <c r="F782" s="9"/>
    </row>
    <row r="783" spans="1:6" ht="12.75">
      <c r="A783" s="3">
        <v>7</v>
      </c>
      <c r="B783" s="3"/>
      <c r="C783" s="4" t="str">
        <f ca="1">INDIRECT(ADDRESS(4+MOD(7-D774+2*$E$2+1,2*$E$2+1),3))</f>
        <v>Player 17</v>
      </c>
      <c r="D783" s="3" t="str">
        <f ca="1">INDIRECT(ADDRESS(4+MOD(27-D774+2*$E$2+1,2*$E$2+1),3))</f>
        <v>Player 4</v>
      </c>
      <c r="E783" s="3"/>
      <c r="F783" s="9"/>
    </row>
    <row r="784" spans="1:6" ht="12.75">
      <c r="A784" s="3">
        <v>8</v>
      </c>
      <c r="B784" s="3"/>
      <c r="C784" s="4" t="str">
        <f ca="1">INDIRECT(ADDRESS(4+MOD(8-D774+2*$E$2+1,2*$E$2+1),3))</f>
        <v>Player 18</v>
      </c>
      <c r="D784" s="3" t="str">
        <f ca="1">INDIRECT(ADDRESS(4+MOD(26-D774+2*$E$2+1,2*$E$2+1),3))</f>
        <v>Player 3</v>
      </c>
      <c r="E784" s="3"/>
      <c r="F784" s="9"/>
    </row>
    <row r="785" spans="1:6" ht="12.75">
      <c r="A785" s="3">
        <v>9</v>
      </c>
      <c r="B785" s="3"/>
      <c r="C785" s="4" t="str">
        <f ca="1">INDIRECT(ADDRESS(4+MOD(9-D774+2*$E$2+1,2*$E$2+1),3))</f>
        <v>Player 19</v>
      </c>
      <c r="D785" s="3" t="str">
        <f ca="1">INDIRECT(ADDRESS(4+MOD(25-D774+2*$E$2+1,2*$E$2+1),3))</f>
        <v>Player 2</v>
      </c>
      <c r="E785" s="3"/>
      <c r="F785" s="9"/>
    </row>
    <row r="786" spans="1:6" ht="12.75">
      <c r="A786" s="3">
        <v>10</v>
      </c>
      <c r="B786" s="3"/>
      <c r="C786" s="4" t="str">
        <f ca="1">INDIRECT(ADDRESS(4+MOD(10-D774+2*$E$2+1,2*$E$2+1),3))</f>
        <v>Player 20</v>
      </c>
      <c r="D786" s="3" t="str">
        <f ca="1">INDIRECT(ADDRESS(4+MOD(24-D774+2*$E$2+1,2*$E$2+1),3))</f>
        <v>Player 1</v>
      </c>
      <c r="E786" s="3"/>
      <c r="F786" s="9"/>
    </row>
    <row r="787" spans="1:6" ht="12.75">
      <c r="A787" s="3">
        <v>11</v>
      </c>
      <c r="B787" s="3"/>
      <c r="C787" s="4" t="str">
        <f ca="1">INDIRECT(ADDRESS(4+MOD(11-D774+2*$E$2+1,2*$E$2+1),3))</f>
        <v>Player 21</v>
      </c>
      <c r="D787" s="3" t="str">
        <f ca="1">INDIRECT(ADDRESS(4+MOD(23-D774+2*$E$2+1,2*$E$2+1),3))</f>
        <v>Player 33 or Rest</v>
      </c>
      <c r="E787" s="3"/>
      <c r="F787" s="9"/>
    </row>
    <row r="788" spans="1:6" ht="12.75">
      <c r="A788" s="3">
        <v>12</v>
      </c>
      <c r="B788" s="3"/>
      <c r="C788" s="4" t="str">
        <f ca="1">INDIRECT(ADDRESS(4+MOD(12-D774+2*$E$2+1,2*$E$2+1),3))</f>
        <v>Player 22</v>
      </c>
      <c r="D788" s="3" t="str">
        <f ca="1">INDIRECT(ADDRESS(4+MOD(22-D774+2*$E$2+1,2*$E$2+1),3))</f>
        <v>Player 32</v>
      </c>
      <c r="E788" s="3"/>
      <c r="F788" s="9"/>
    </row>
    <row r="789" spans="1:6" ht="12.75">
      <c r="A789" s="3">
        <v>13</v>
      </c>
      <c r="B789" s="3"/>
      <c r="C789" s="4" t="str">
        <f ca="1">INDIRECT(ADDRESS(4+MOD(13-D774+2*$E$2+1,2*$E$2+1),3))</f>
        <v>Player 23</v>
      </c>
      <c r="D789" s="3" t="str">
        <f ca="1">INDIRECT(ADDRESS(4+MOD(21-D774+2*$E$2+1,2*$E$2+1),3))</f>
        <v>Player 31</v>
      </c>
      <c r="E789" s="3"/>
      <c r="F789" s="9"/>
    </row>
    <row r="790" spans="1:6" ht="12.75">
      <c r="A790" s="3">
        <v>14</v>
      </c>
      <c r="B790" s="3"/>
      <c r="C790" s="4" t="str">
        <f ca="1">INDIRECT(ADDRESS(4+MOD(14-D774+2*$E$2+1,2*$E$2+1),3))</f>
        <v>Player 24</v>
      </c>
      <c r="D790" s="3" t="str">
        <f ca="1">INDIRECT(ADDRESS(4+MOD(20-D774+2*$E$2+1,2*$E$2+1),3))</f>
        <v>Player 30</v>
      </c>
      <c r="E790" s="3"/>
      <c r="F790" s="9"/>
    </row>
    <row r="791" spans="1:6" ht="12.75">
      <c r="A791" s="3">
        <v>15</v>
      </c>
      <c r="B791" s="3"/>
      <c r="C791" s="4" t="str">
        <f ca="1">INDIRECT(ADDRESS(4+MOD(15-D774+2*$E$2+1,2*$E$2+1),3))</f>
        <v>Player 25</v>
      </c>
      <c r="D791" s="3" t="str">
        <f ca="1">INDIRECT(ADDRESS(4+MOD(19-D774+2*$E$2+1,2*$E$2+1),3))</f>
        <v>Player 29</v>
      </c>
      <c r="E791" s="3"/>
      <c r="F791" s="9"/>
    </row>
    <row r="792" spans="1:6" ht="12.75">
      <c r="A792" s="3">
        <v>16</v>
      </c>
      <c r="B792" s="3"/>
      <c r="C792" s="4" t="str">
        <f ca="1">INDIRECT(ADDRESS(4+MOD(16-D774+2*$E$2+1,2*$E$2+1),3))</f>
        <v>Player 26</v>
      </c>
      <c r="D792" s="3" t="str">
        <f ca="1">INDIRECT(ADDRESS(4+MOD(18-D774+2*$E$2+1,2*$E$2+1),3))</f>
        <v>Player 28</v>
      </c>
      <c r="E792" s="3"/>
      <c r="F792" s="9"/>
    </row>
    <row r="793" spans="1:6" ht="12.75">
      <c r="A793" s="6"/>
      <c r="B793" s="6"/>
      <c r="C793" s="7" t="str">
        <f ca="1">INDIRECT(ADDRESS(4+MOD(17-D774+2*$E$2+1,2*$E$2+1),3))</f>
        <v>Player 27</v>
      </c>
      <c r="D793" s="6" t="s">
        <v>6</v>
      </c>
      <c r="E793" s="6"/>
      <c r="F793" s="10"/>
    </row>
    <row r="806" ht="12.75">
      <c r="A806" t="s">
        <v>9</v>
      </c>
    </row>
    <row r="807" spans="3:4" ht="12.75">
      <c r="C807" s="1" t="s">
        <v>50</v>
      </c>
      <c r="D807" s="2">
        <v>25</v>
      </c>
    </row>
    <row r="809" spans="1:6" ht="12.75">
      <c r="A809" s="3" t="s">
        <v>5</v>
      </c>
      <c r="B809" s="5" t="s">
        <v>3</v>
      </c>
      <c r="C809" s="4" t="s">
        <v>11</v>
      </c>
      <c r="D809" s="3" t="s">
        <v>10</v>
      </c>
      <c r="E809" s="5" t="s">
        <v>3</v>
      </c>
      <c r="F809" s="9" t="s">
        <v>4</v>
      </c>
    </row>
    <row r="810" spans="1:6" ht="12.75">
      <c r="A810" s="3">
        <v>1</v>
      </c>
      <c r="B810" s="3"/>
      <c r="C810" s="4" t="str">
        <f ca="1">INDIRECT(ADDRESS(4+MOD(1-D807+2*$E$2+1,2*$E$2+1),3))</f>
        <v>Player 10</v>
      </c>
      <c r="D810" s="3" t="str">
        <f ca="1">INDIRECT(ADDRESS(4+MOD(33-D807+2*$E$2+1,2*$E$2+1),3))</f>
        <v>Player 9</v>
      </c>
      <c r="E810" s="3"/>
      <c r="F810" s="9"/>
    </row>
    <row r="811" spans="1:6" ht="12.75">
      <c r="A811" s="3">
        <v>2</v>
      </c>
      <c r="B811" s="3"/>
      <c r="C811" s="4" t="str">
        <f ca="1">INDIRECT(ADDRESS(4+MOD(2-D807+2*$E$2+1,2*$E$2+1),3))</f>
        <v>Player 11</v>
      </c>
      <c r="D811" s="3" t="str">
        <f ca="1">INDIRECT(ADDRESS(4+MOD(32-D807+2*$E$2+1,2*$E$2+1),3))</f>
        <v>Player 8</v>
      </c>
      <c r="E811" s="3"/>
      <c r="F811" s="9"/>
    </row>
    <row r="812" spans="1:6" ht="12.75">
      <c r="A812" s="3">
        <v>3</v>
      </c>
      <c r="B812" s="3"/>
      <c r="C812" s="4" t="str">
        <f ca="1">INDIRECT(ADDRESS(4+MOD(3-D807+2*$E$2+1,2*$E$2+1),3))</f>
        <v>Player 12</v>
      </c>
      <c r="D812" s="3" t="str">
        <f ca="1">INDIRECT(ADDRESS(4+MOD(31-D807+2*$E$2+1,2*$E$2+1),3))</f>
        <v>Player 7</v>
      </c>
      <c r="E812" s="3"/>
      <c r="F812" s="9"/>
    </row>
    <row r="813" spans="1:6" ht="12.75">
      <c r="A813" s="3">
        <v>4</v>
      </c>
      <c r="B813" s="3"/>
      <c r="C813" s="4" t="str">
        <f ca="1">INDIRECT(ADDRESS(4+MOD(4-D807+2*$E$2+1,2*$E$2+1),3))</f>
        <v>Player 13</v>
      </c>
      <c r="D813" s="3" t="str">
        <f ca="1">INDIRECT(ADDRESS(4+MOD(30-D807+2*$E$2+1,2*$E$2+1),3))</f>
        <v>Player 6</v>
      </c>
      <c r="E813" s="3"/>
      <c r="F813" s="9"/>
    </row>
    <row r="814" spans="1:6" ht="12.75">
      <c r="A814" s="3">
        <v>5</v>
      </c>
      <c r="B814" s="3"/>
      <c r="C814" s="4" t="str">
        <f ca="1">INDIRECT(ADDRESS(4+MOD(5-D807+2*$E$2+1,2*$E$2+1),3))</f>
        <v>Player 14</v>
      </c>
      <c r="D814" s="3" t="str">
        <f ca="1">INDIRECT(ADDRESS(4+MOD(29-D807+2*$E$2+1,2*$E$2+1),3))</f>
        <v>Player 5</v>
      </c>
      <c r="E814" s="3"/>
      <c r="F814" s="9"/>
    </row>
    <row r="815" spans="1:6" ht="12.75">
      <c r="A815" s="3">
        <v>6</v>
      </c>
      <c r="B815" s="3"/>
      <c r="C815" s="4" t="str">
        <f ca="1">INDIRECT(ADDRESS(4+MOD(6-D807+2*$E$2+1,2*$E$2+1),3))</f>
        <v>Player 15</v>
      </c>
      <c r="D815" s="3" t="str">
        <f ca="1">INDIRECT(ADDRESS(4+MOD(28-D807+2*$E$2+1,2*$E$2+1),3))</f>
        <v>Player 4</v>
      </c>
      <c r="E815" s="3"/>
      <c r="F815" s="9"/>
    </row>
    <row r="816" spans="1:6" ht="12.75">
      <c r="A816" s="3">
        <v>7</v>
      </c>
      <c r="B816" s="3"/>
      <c r="C816" s="4" t="str">
        <f ca="1">INDIRECT(ADDRESS(4+MOD(7-D807+2*$E$2+1,2*$E$2+1),3))</f>
        <v>Player 16</v>
      </c>
      <c r="D816" s="3" t="str">
        <f ca="1">INDIRECT(ADDRESS(4+MOD(27-D807+2*$E$2+1,2*$E$2+1),3))</f>
        <v>Player 3</v>
      </c>
      <c r="E816" s="3"/>
      <c r="F816" s="9"/>
    </row>
    <row r="817" spans="1:6" ht="12.75">
      <c r="A817" s="3">
        <v>8</v>
      </c>
      <c r="B817" s="3"/>
      <c r="C817" s="4" t="str">
        <f ca="1">INDIRECT(ADDRESS(4+MOD(8-D807+2*$E$2+1,2*$E$2+1),3))</f>
        <v>Player 17</v>
      </c>
      <c r="D817" s="3" t="str">
        <f ca="1">INDIRECT(ADDRESS(4+MOD(26-D807+2*$E$2+1,2*$E$2+1),3))</f>
        <v>Player 2</v>
      </c>
      <c r="E817" s="3"/>
      <c r="F817" s="9"/>
    </row>
    <row r="818" spans="1:6" ht="12.75">
      <c r="A818" s="3">
        <v>9</v>
      </c>
      <c r="B818" s="3"/>
      <c r="C818" s="4" t="str">
        <f ca="1">INDIRECT(ADDRESS(4+MOD(9-D807+2*$E$2+1,2*$E$2+1),3))</f>
        <v>Player 18</v>
      </c>
      <c r="D818" s="3" t="str">
        <f ca="1">INDIRECT(ADDRESS(4+MOD(25-D807+2*$E$2+1,2*$E$2+1),3))</f>
        <v>Player 1</v>
      </c>
      <c r="E818" s="3"/>
      <c r="F818" s="9"/>
    </row>
    <row r="819" spans="1:6" ht="12.75">
      <c r="A819" s="3">
        <v>10</v>
      </c>
      <c r="B819" s="3"/>
      <c r="C819" s="4" t="str">
        <f ca="1">INDIRECT(ADDRESS(4+MOD(10-D807+2*$E$2+1,2*$E$2+1),3))</f>
        <v>Player 19</v>
      </c>
      <c r="D819" s="3" t="str">
        <f ca="1">INDIRECT(ADDRESS(4+MOD(24-D807+2*$E$2+1,2*$E$2+1),3))</f>
        <v>Player 33 or Rest</v>
      </c>
      <c r="E819" s="3"/>
      <c r="F819" s="9"/>
    </row>
    <row r="820" spans="1:6" ht="12.75">
      <c r="A820" s="3">
        <v>11</v>
      </c>
      <c r="B820" s="3"/>
      <c r="C820" s="4" t="str">
        <f ca="1">INDIRECT(ADDRESS(4+MOD(11-D807+2*$E$2+1,2*$E$2+1),3))</f>
        <v>Player 20</v>
      </c>
      <c r="D820" s="3" t="str">
        <f ca="1">INDIRECT(ADDRESS(4+MOD(23-D807+2*$E$2+1,2*$E$2+1),3))</f>
        <v>Player 32</v>
      </c>
      <c r="E820" s="3"/>
      <c r="F820" s="9"/>
    </row>
    <row r="821" spans="1:6" ht="12.75">
      <c r="A821" s="3">
        <v>12</v>
      </c>
      <c r="B821" s="3"/>
      <c r="C821" s="4" t="str">
        <f ca="1">INDIRECT(ADDRESS(4+MOD(12-D807+2*$E$2+1,2*$E$2+1),3))</f>
        <v>Player 21</v>
      </c>
      <c r="D821" s="3" t="str">
        <f ca="1">INDIRECT(ADDRESS(4+MOD(22-D807+2*$E$2+1,2*$E$2+1),3))</f>
        <v>Player 31</v>
      </c>
      <c r="E821" s="3"/>
      <c r="F821" s="9"/>
    </row>
    <row r="822" spans="1:6" ht="12.75">
      <c r="A822" s="3">
        <v>13</v>
      </c>
      <c r="B822" s="3"/>
      <c r="C822" s="4" t="str">
        <f ca="1">INDIRECT(ADDRESS(4+MOD(13-D807+2*$E$2+1,2*$E$2+1),3))</f>
        <v>Player 22</v>
      </c>
      <c r="D822" s="3" t="str">
        <f ca="1">INDIRECT(ADDRESS(4+MOD(21-D807+2*$E$2+1,2*$E$2+1),3))</f>
        <v>Player 30</v>
      </c>
      <c r="E822" s="3"/>
      <c r="F822" s="9"/>
    </row>
    <row r="823" spans="1:6" ht="12.75">
      <c r="A823" s="3">
        <v>14</v>
      </c>
      <c r="B823" s="3"/>
      <c r="C823" s="4" t="str">
        <f ca="1">INDIRECT(ADDRESS(4+MOD(14-D807+2*$E$2+1,2*$E$2+1),3))</f>
        <v>Player 23</v>
      </c>
      <c r="D823" s="3" t="str">
        <f ca="1">INDIRECT(ADDRESS(4+MOD(20-D807+2*$E$2+1,2*$E$2+1),3))</f>
        <v>Player 29</v>
      </c>
      <c r="E823" s="3"/>
      <c r="F823" s="9"/>
    </row>
    <row r="824" spans="1:6" ht="12.75">
      <c r="A824" s="3">
        <v>15</v>
      </c>
      <c r="B824" s="3"/>
      <c r="C824" s="4" t="str">
        <f ca="1">INDIRECT(ADDRESS(4+MOD(15-D807+2*$E$2+1,2*$E$2+1),3))</f>
        <v>Player 24</v>
      </c>
      <c r="D824" s="3" t="str">
        <f ca="1">INDIRECT(ADDRESS(4+MOD(19-D807+2*$E$2+1,2*$E$2+1),3))</f>
        <v>Player 28</v>
      </c>
      <c r="E824" s="3"/>
      <c r="F824" s="9"/>
    </row>
    <row r="825" spans="1:6" ht="12.75">
      <c r="A825" s="3">
        <v>16</v>
      </c>
      <c r="B825" s="3"/>
      <c r="C825" s="4" t="str">
        <f ca="1">INDIRECT(ADDRESS(4+MOD(16-D807+2*$E$2+1,2*$E$2+1),3))</f>
        <v>Player 25</v>
      </c>
      <c r="D825" s="3" t="str">
        <f ca="1">INDIRECT(ADDRESS(4+MOD(18-D807+2*$E$2+1,2*$E$2+1),3))</f>
        <v>Player 27</v>
      </c>
      <c r="E825" s="3"/>
      <c r="F825" s="9"/>
    </row>
    <row r="826" spans="1:6" ht="12.75">
      <c r="A826" s="6"/>
      <c r="B826" s="6"/>
      <c r="C826" s="7" t="str">
        <f ca="1">INDIRECT(ADDRESS(4+MOD(17-D807+2*$E$2+1,2*$E$2+1),3))</f>
        <v>Player 26</v>
      </c>
      <c r="D826" s="6" t="s">
        <v>6</v>
      </c>
      <c r="E826" s="6"/>
      <c r="F826" s="10"/>
    </row>
    <row r="841" ht="12.75">
      <c r="A841" t="s">
        <v>9</v>
      </c>
    </row>
    <row r="842" spans="3:4" ht="12.75">
      <c r="C842" s="1" t="s">
        <v>50</v>
      </c>
      <c r="D842" s="2">
        <v>26</v>
      </c>
    </row>
    <row r="844" spans="1:6" ht="12.75">
      <c r="A844" s="3" t="s">
        <v>5</v>
      </c>
      <c r="B844" s="5" t="s">
        <v>3</v>
      </c>
      <c r="C844" s="4" t="s">
        <v>11</v>
      </c>
      <c r="D844" s="3" t="s">
        <v>10</v>
      </c>
      <c r="E844" s="5" t="s">
        <v>3</v>
      </c>
      <c r="F844" s="9" t="s">
        <v>4</v>
      </c>
    </row>
    <row r="845" spans="1:6" ht="12.75">
      <c r="A845" s="3">
        <v>1</v>
      </c>
      <c r="B845" s="3"/>
      <c r="C845" s="4" t="str">
        <f ca="1">INDIRECT(ADDRESS(4+MOD(1-D842+2*$E$2+1,2*$E$2+1),3))</f>
        <v>Player 9</v>
      </c>
      <c r="D845" s="3" t="str">
        <f ca="1">INDIRECT(ADDRESS(4+MOD(33-D842+2*$E$2+1,2*$E$2+1),3))</f>
        <v>Player 8</v>
      </c>
      <c r="E845" s="3"/>
      <c r="F845" s="9"/>
    </row>
    <row r="846" spans="1:6" ht="12.75">
      <c r="A846" s="3">
        <v>2</v>
      </c>
      <c r="B846" s="3"/>
      <c r="C846" s="4" t="str">
        <f ca="1">INDIRECT(ADDRESS(4+MOD(2-D842+2*$E$2+1,2*$E$2+1),3))</f>
        <v>Player 10</v>
      </c>
      <c r="D846" s="3" t="str">
        <f ca="1">INDIRECT(ADDRESS(4+MOD(32-D842+2*$E$2+1,2*$E$2+1),3))</f>
        <v>Player 7</v>
      </c>
      <c r="E846" s="3"/>
      <c r="F846" s="9"/>
    </row>
    <row r="847" spans="1:6" ht="12.75">
      <c r="A847" s="3">
        <v>3</v>
      </c>
      <c r="B847" s="3"/>
      <c r="C847" s="4" t="str">
        <f ca="1">INDIRECT(ADDRESS(4+MOD(3-D842+2*$E$2+1,2*$E$2+1),3))</f>
        <v>Player 11</v>
      </c>
      <c r="D847" s="3" t="str">
        <f ca="1">INDIRECT(ADDRESS(4+MOD(31-D842+2*$E$2+1,2*$E$2+1),3))</f>
        <v>Player 6</v>
      </c>
      <c r="E847" s="3"/>
      <c r="F847" s="9"/>
    </row>
    <row r="848" spans="1:6" ht="12.75">
      <c r="A848" s="3">
        <v>4</v>
      </c>
      <c r="B848" s="3"/>
      <c r="C848" s="4" t="str">
        <f ca="1">INDIRECT(ADDRESS(4+MOD(4-D842+2*$E$2+1,2*$E$2+1),3))</f>
        <v>Player 12</v>
      </c>
      <c r="D848" s="3" t="str">
        <f ca="1">INDIRECT(ADDRESS(4+MOD(30-D842+2*$E$2+1,2*$E$2+1),3))</f>
        <v>Player 5</v>
      </c>
      <c r="E848" s="3"/>
      <c r="F848" s="9"/>
    </row>
    <row r="849" spans="1:6" ht="12.75">
      <c r="A849" s="3">
        <v>5</v>
      </c>
      <c r="B849" s="3"/>
      <c r="C849" s="4" t="str">
        <f ca="1">INDIRECT(ADDRESS(4+MOD(5-D842+2*$E$2+1,2*$E$2+1),3))</f>
        <v>Player 13</v>
      </c>
      <c r="D849" s="3" t="str">
        <f ca="1">INDIRECT(ADDRESS(4+MOD(29-D842+2*$E$2+1,2*$E$2+1),3))</f>
        <v>Player 4</v>
      </c>
      <c r="E849" s="3"/>
      <c r="F849" s="9"/>
    </row>
    <row r="850" spans="1:6" ht="12.75">
      <c r="A850" s="3">
        <v>6</v>
      </c>
      <c r="B850" s="3"/>
      <c r="C850" s="4" t="str">
        <f ca="1">INDIRECT(ADDRESS(4+MOD(6-D842+2*$E$2+1,2*$E$2+1),3))</f>
        <v>Player 14</v>
      </c>
      <c r="D850" s="3" t="str">
        <f ca="1">INDIRECT(ADDRESS(4+MOD(28-D842+2*$E$2+1,2*$E$2+1),3))</f>
        <v>Player 3</v>
      </c>
      <c r="E850" s="3"/>
      <c r="F850" s="9"/>
    </row>
    <row r="851" spans="1:6" ht="12.75">
      <c r="A851" s="3">
        <v>7</v>
      </c>
      <c r="B851" s="3"/>
      <c r="C851" s="4" t="str">
        <f ca="1">INDIRECT(ADDRESS(4+MOD(7-D842+2*$E$2+1,2*$E$2+1),3))</f>
        <v>Player 15</v>
      </c>
      <c r="D851" s="3" t="str">
        <f ca="1">INDIRECT(ADDRESS(4+MOD(27-D842+2*$E$2+1,2*$E$2+1),3))</f>
        <v>Player 2</v>
      </c>
      <c r="E851" s="3"/>
      <c r="F851" s="9"/>
    </row>
    <row r="852" spans="1:6" ht="12.75">
      <c r="A852" s="3">
        <v>8</v>
      </c>
      <c r="B852" s="3"/>
      <c r="C852" s="4" t="str">
        <f ca="1">INDIRECT(ADDRESS(4+MOD(8-D842+2*$E$2+1,2*$E$2+1),3))</f>
        <v>Player 16</v>
      </c>
      <c r="D852" s="3" t="str">
        <f ca="1">INDIRECT(ADDRESS(4+MOD(26-D842+2*$E$2+1,2*$E$2+1),3))</f>
        <v>Player 1</v>
      </c>
      <c r="E852" s="3"/>
      <c r="F852" s="9"/>
    </row>
    <row r="853" spans="1:6" ht="12.75">
      <c r="A853" s="3">
        <v>9</v>
      </c>
      <c r="B853" s="3"/>
      <c r="C853" s="4" t="str">
        <f ca="1">INDIRECT(ADDRESS(4+MOD(9-D842+2*$E$2+1,2*$E$2+1),3))</f>
        <v>Player 17</v>
      </c>
      <c r="D853" s="3" t="str">
        <f ca="1">INDIRECT(ADDRESS(4+MOD(25-D842+2*$E$2+1,2*$E$2+1),3))</f>
        <v>Player 33 or Rest</v>
      </c>
      <c r="E853" s="3"/>
      <c r="F853" s="9"/>
    </row>
    <row r="854" spans="1:6" ht="12.75">
      <c r="A854" s="3">
        <v>10</v>
      </c>
      <c r="B854" s="3"/>
      <c r="C854" s="4" t="str">
        <f ca="1">INDIRECT(ADDRESS(4+MOD(10-D842+2*$E$2+1,2*$E$2+1),3))</f>
        <v>Player 18</v>
      </c>
      <c r="D854" s="3" t="str">
        <f ca="1">INDIRECT(ADDRESS(4+MOD(24-D842+2*$E$2+1,2*$E$2+1),3))</f>
        <v>Player 32</v>
      </c>
      <c r="E854" s="3"/>
      <c r="F854" s="9"/>
    </row>
    <row r="855" spans="1:6" ht="12.75">
      <c r="A855" s="3">
        <v>11</v>
      </c>
      <c r="B855" s="3"/>
      <c r="C855" s="4" t="str">
        <f ca="1">INDIRECT(ADDRESS(4+MOD(11-D842+2*$E$2+1,2*$E$2+1),3))</f>
        <v>Player 19</v>
      </c>
      <c r="D855" s="3" t="str">
        <f ca="1">INDIRECT(ADDRESS(4+MOD(23-D842+2*$E$2+1,2*$E$2+1),3))</f>
        <v>Player 31</v>
      </c>
      <c r="E855" s="3"/>
      <c r="F855" s="9"/>
    </row>
    <row r="856" spans="1:6" ht="12.75">
      <c r="A856" s="3">
        <v>12</v>
      </c>
      <c r="B856" s="3"/>
      <c r="C856" s="4" t="str">
        <f ca="1">INDIRECT(ADDRESS(4+MOD(12-D842+2*$E$2+1,2*$E$2+1),3))</f>
        <v>Player 20</v>
      </c>
      <c r="D856" s="3" t="str">
        <f ca="1">INDIRECT(ADDRESS(4+MOD(22-D842+2*$E$2+1,2*$E$2+1),3))</f>
        <v>Player 30</v>
      </c>
      <c r="E856" s="3"/>
      <c r="F856" s="9"/>
    </row>
    <row r="857" spans="1:6" ht="12.75">
      <c r="A857" s="3">
        <v>13</v>
      </c>
      <c r="B857" s="3"/>
      <c r="C857" s="4" t="str">
        <f ca="1">INDIRECT(ADDRESS(4+MOD(13-D842+2*$E$2+1,2*$E$2+1),3))</f>
        <v>Player 21</v>
      </c>
      <c r="D857" s="3" t="str">
        <f ca="1">INDIRECT(ADDRESS(4+MOD(21-D842+2*$E$2+1,2*$E$2+1),3))</f>
        <v>Player 29</v>
      </c>
      <c r="E857" s="3"/>
      <c r="F857" s="9"/>
    </row>
    <row r="858" spans="1:6" ht="12.75">
      <c r="A858" s="3">
        <v>14</v>
      </c>
      <c r="B858" s="3"/>
      <c r="C858" s="4" t="str">
        <f ca="1">INDIRECT(ADDRESS(4+MOD(14-D842+2*$E$2+1,2*$E$2+1),3))</f>
        <v>Player 22</v>
      </c>
      <c r="D858" s="3" t="str">
        <f ca="1">INDIRECT(ADDRESS(4+MOD(20-D842+2*$E$2+1,2*$E$2+1),3))</f>
        <v>Player 28</v>
      </c>
      <c r="E858" s="3"/>
      <c r="F858" s="9"/>
    </row>
    <row r="859" spans="1:6" ht="12.75">
      <c r="A859" s="3">
        <v>15</v>
      </c>
      <c r="B859" s="3"/>
      <c r="C859" s="4" t="str">
        <f ca="1">INDIRECT(ADDRESS(4+MOD(15-D842+2*$E$2+1,2*$E$2+1),3))</f>
        <v>Player 23</v>
      </c>
      <c r="D859" s="3" t="str">
        <f ca="1">INDIRECT(ADDRESS(4+MOD(19-D842+2*$E$2+1,2*$E$2+1),3))</f>
        <v>Player 27</v>
      </c>
      <c r="E859" s="3"/>
      <c r="F859" s="9"/>
    </row>
    <row r="860" spans="1:6" ht="12.75">
      <c r="A860" s="3">
        <v>16</v>
      </c>
      <c r="B860" s="3"/>
      <c r="C860" s="4" t="str">
        <f ca="1">INDIRECT(ADDRESS(4+MOD(16-D842+2*$E$2+1,2*$E$2+1),3))</f>
        <v>Player 24</v>
      </c>
      <c r="D860" s="3" t="str">
        <f ca="1">INDIRECT(ADDRESS(4+MOD(18-D842+2*$E$2+1,2*$E$2+1),3))</f>
        <v>Player 26</v>
      </c>
      <c r="E860" s="3"/>
      <c r="F860" s="9"/>
    </row>
    <row r="861" spans="1:6" ht="12.75">
      <c r="A861" s="6"/>
      <c r="B861" s="6"/>
      <c r="C861" s="7" t="str">
        <f ca="1">INDIRECT(ADDRESS(4+MOD(17-D842+2*$E$2+1,2*$E$2+1),3))</f>
        <v>Player 25</v>
      </c>
      <c r="D861" s="6" t="s">
        <v>6</v>
      </c>
      <c r="E861" s="6"/>
      <c r="F861" s="10"/>
    </row>
    <row r="874" ht="12.75">
      <c r="A874" t="s">
        <v>9</v>
      </c>
    </row>
    <row r="875" spans="3:4" ht="12.75">
      <c r="C875" s="1" t="s">
        <v>50</v>
      </c>
      <c r="D875" s="2">
        <v>27</v>
      </c>
    </row>
    <row r="877" spans="1:6" ht="12.75">
      <c r="A877" s="3" t="s">
        <v>5</v>
      </c>
      <c r="B877" s="5" t="s">
        <v>3</v>
      </c>
      <c r="C877" s="4" t="s">
        <v>11</v>
      </c>
      <c r="D877" s="3" t="s">
        <v>10</v>
      </c>
      <c r="E877" s="5" t="s">
        <v>3</v>
      </c>
      <c r="F877" s="9" t="s">
        <v>4</v>
      </c>
    </row>
    <row r="878" spans="1:6" ht="12.75">
      <c r="A878" s="3">
        <v>1</v>
      </c>
      <c r="B878" s="3"/>
      <c r="C878" s="4" t="str">
        <f ca="1">INDIRECT(ADDRESS(4+MOD(1-D875+2*$E$2+1,2*$E$2+1),3))</f>
        <v>Player 8</v>
      </c>
      <c r="D878" s="3" t="str">
        <f ca="1">INDIRECT(ADDRESS(4+MOD(33-D875+2*$E$2+1,2*$E$2+1),3))</f>
        <v>Player 7</v>
      </c>
      <c r="E878" s="3"/>
      <c r="F878" s="9"/>
    </row>
    <row r="879" spans="1:6" ht="12.75">
      <c r="A879" s="3">
        <v>2</v>
      </c>
      <c r="B879" s="3"/>
      <c r="C879" s="4" t="str">
        <f ca="1">INDIRECT(ADDRESS(4+MOD(2-D875+2*$E$2+1,2*$E$2+1),3))</f>
        <v>Player 9</v>
      </c>
      <c r="D879" s="3" t="str">
        <f ca="1">INDIRECT(ADDRESS(4+MOD(32-D875+2*$E$2+1,2*$E$2+1),3))</f>
        <v>Player 6</v>
      </c>
      <c r="E879" s="3"/>
      <c r="F879" s="9"/>
    </row>
    <row r="880" spans="1:6" ht="12.75">
      <c r="A880" s="3">
        <v>3</v>
      </c>
      <c r="B880" s="3"/>
      <c r="C880" s="4" t="str">
        <f ca="1">INDIRECT(ADDRESS(4+MOD(3-D875+2*$E$2+1,2*$E$2+1),3))</f>
        <v>Player 10</v>
      </c>
      <c r="D880" s="3" t="str">
        <f ca="1">INDIRECT(ADDRESS(4+MOD(31-D875+2*$E$2+1,2*$E$2+1),3))</f>
        <v>Player 5</v>
      </c>
      <c r="E880" s="3"/>
      <c r="F880" s="9"/>
    </row>
    <row r="881" spans="1:6" ht="12.75">
      <c r="A881" s="3">
        <v>4</v>
      </c>
      <c r="B881" s="3"/>
      <c r="C881" s="4" t="str">
        <f ca="1">INDIRECT(ADDRESS(4+MOD(4-D875+2*$E$2+1,2*$E$2+1),3))</f>
        <v>Player 11</v>
      </c>
      <c r="D881" s="3" t="str">
        <f ca="1">INDIRECT(ADDRESS(4+MOD(30-D875+2*$E$2+1,2*$E$2+1),3))</f>
        <v>Player 4</v>
      </c>
      <c r="E881" s="3"/>
      <c r="F881" s="9"/>
    </row>
    <row r="882" spans="1:6" ht="12.75">
      <c r="A882" s="3">
        <v>5</v>
      </c>
      <c r="B882" s="3"/>
      <c r="C882" s="4" t="str">
        <f ca="1">INDIRECT(ADDRESS(4+MOD(5-D875+2*$E$2+1,2*$E$2+1),3))</f>
        <v>Player 12</v>
      </c>
      <c r="D882" s="3" t="str">
        <f ca="1">INDIRECT(ADDRESS(4+MOD(29-D875+2*$E$2+1,2*$E$2+1),3))</f>
        <v>Player 3</v>
      </c>
      <c r="E882" s="3"/>
      <c r="F882" s="9"/>
    </row>
    <row r="883" spans="1:6" ht="12.75">
      <c r="A883" s="3">
        <v>6</v>
      </c>
      <c r="B883" s="3"/>
      <c r="C883" s="4" t="str">
        <f ca="1">INDIRECT(ADDRESS(4+MOD(6-D875+2*$E$2+1,2*$E$2+1),3))</f>
        <v>Player 13</v>
      </c>
      <c r="D883" s="3" t="str">
        <f ca="1">INDIRECT(ADDRESS(4+MOD(28-D875+2*$E$2+1,2*$E$2+1),3))</f>
        <v>Player 2</v>
      </c>
      <c r="E883" s="3"/>
      <c r="F883" s="9"/>
    </row>
    <row r="884" spans="1:6" ht="12.75">
      <c r="A884" s="3">
        <v>7</v>
      </c>
      <c r="B884" s="3"/>
      <c r="C884" s="4" t="str">
        <f ca="1">INDIRECT(ADDRESS(4+MOD(7-D875+2*$E$2+1,2*$E$2+1),3))</f>
        <v>Player 14</v>
      </c>
      <c r="D884" s="3" t="str">
        <f ca="1">INDIRECT(ADDRESS(4+MOD(27-D875+2*$E$2+1,2*$E$2+1),3))</f>
        <v>Player 1</v>
      </c>
      <c r="E884" s="3"/>
      <c r="F884" s="9"/>
    </row>
    <row r="885" spans="1:6" ht="12.75">
      <c r="A885" s="3">
        <v>8</v>
      </c>
      <c r="B885" s="3"/>
      <c r="C885" s="4" t="str">
        <f ca="1">INDIRECT(ADDRESS(4+MOD(8-D875+2*$E$2+1,2*$E$2+1),3))</f>
        <v>Player 15</v>
      </c>
      <c r="D885" s="3" t="str">
        <f ca="1">INDIRECT(ADDRESS(4+MOD(26-D875+2*$E$2+1,2*$E$2+1),3))</f>
        <v>Player 33 or Rest</v>
      </c>
      <c r="E885" s="3"/>
      <c r="F885" s="9"/>
    </row>
    <row r="886" spans="1:6" ht="12.75">
      <c r="A886" s="3">
        <v>9</v>
      </c>
      <c r="B886" s="3"/>
      <c r="C886" s="4" t="str">
        <f ca="1">INDIRECT(ADDRESS(4+MOD(9-D875+2*$E$2+1,2*$E$2+1),3))</f>
        <v>Player 16</v>
      </c>
      <c r="D886" s="3" t="str">
        <f ca="1">INDIRECT(ADDRESS(4+MOD(25-D875+2*$E$2+1,2*$E$2+1),3))</f>
        <v>Player 32</v>
      </c>
      <c r="E886" s="3"/>
      <c r="F886" s="9"/>
    </row>
    <row r="887" spans="1:6" ht="12.75">
      <c r="A887" s="3">
        <v>10</v>
      </c>
      <c r="B887" s="3"/>
      <c r="C887" s="4" t="str">
        <f ca="1">INDIRECT(ADDRESS(4+MOD(10-D875+2*$E$2+1,2*$E$2+1),3))</f>
        <v>Player 17</v>
      </c>
      <c r="D887" s="3" t="str">
        <f ca="1">INDIRECT(ADDRESS(4+MOD(24-D875+2*$E$2+1,2*$E$2+1),3))</f>
        <v>Player 31</v>
      </c>
      <c r="E887" s="3"/>
      <c r="F887" s="9"/>
    </row>
    <row r="888" spans="1:6" ht="12.75">
      <c r="A888" s="3">
        <v>11</v>
      </c>
      <c r="B888" s="3"/>
      <c r="C888" s="4" t="str">
        <f ca="1">INDIRECT(ADDRESS(4+MOD(11-D875+2*$E$2+1,2*$E$2+1),3))</f>
        <v>Player 18</v>
      </c>
      <c r="D888" s="3" t="str">
        <f ca="1">INDIRECT(ADDRESS(4+MOD(23-D875+2*$E$2+1,2*$E$2+1),3))</f>
        <v>Player 30</v>
      </c>
      <c r="E888" s="3"/>
      <c r="F888" s="9"/>
    </row>
    <row r="889" spans="1:6" ht="12.75">
      <c r="A889" s="3">
        <v>12</v>
      </c>
      <c r="B889" s="3"/>
      <c r="C889" s="4" t="str">
        <f ca="1">INDIRECT(ADDRESS(4+MOD(12-D875+2*$E$2+1,2*$E$2+1),3))</f>
        <v>Player 19</v>
      </c>
      <c r="D889" s="3" t="str">
        <f ca="1">INDIRECT(ADDRESS(4+MOD(22-D875+2*$E$2+1,2*$E$2+1),3))</f>
        <v>Player 29</v>
      </c>
      <c r="E889" s="3"/>
      <c r="F889" s="9"/>
    </row>
    <row r="890" spans="1:6" ht="12.75">
      <c r="A890" s="3">
        <v>13</v>
      </c>
      <c r="B890" s="3"/>
      <c r="C890" s="4" t="str">
        <f ca="1">INDIRECT(ADDRESS(4+MOD(13-D875+2*$E$2+1,2*$E$2+1),3))</f>
        <v>Player 20</v>
      </c>
      <c r="D890" s="3" t="str">
        <f ca="1">INDIRECT(ADDRESS(4+MOD(21-D875+2*$E$2+1,2*$E$2+1),3))</f>
        <v>Player 28</v>
      </c>
      <c r="E890" s="3"/>
      <c r="F890" s="9"/>
    </row>
    <row r="891" spans="1:6" ht="12.75">
      <c r="A891" s="3">
        <v>14</v>
      </c>
      <c r="B891" s="3"/>
      <c r="C891" s="4" t="str">
        <f ca="1">INDIRECT(ADDRESS(4+MOD(14-D875+2*$E$2+1,2*$E$2+1),3))</f>
        <v>Player 21</v>
      </c>
      <c r="D891" s="3" t="str">
        <f ca="1">INDIRECT(ADDRESS(4+MOD(20-D875+2*$E$2+1,2*$E$2+1),3))</f>
        <v>Player 27</v>
      </c>
      <c r="E891" s="3"/>
      <c r="F891" s="9"/>
    </row>
    <row r="892" spans="1:6" ht="12.75">
      <c r="A892" s="3">
        <v>15</v>
      </c>
      <c r="B892" s="3"/>
      <c r="C892" s="4" t="str">
        <f ca="1">INDIRECT(ADDRESS(4+MOD(15-D875+2*$E$2+1,2*$E$2+1),3))</f>
        <v>Player 22</v>
      </c>
      <c r="D892" s="3" t="str">
        <f ca="1">INDIRECT(ADDRESS(4+MOD(19-D875+2*$E$2+1,2*$E$2+1),3))</f>
        <v>Player 26</v>
      </c>
      <c r="E892" s="3"/>
      <c r="F892" s="9"/>
    </row>
    <row r="893" spans="1:6" ht="12.75">
      <c r="A893" s="3">
        <v>16</v>
      </c>
      <c r="B893" s="3"/>
      <c r="C893" s="4" t="str">
        <f ca="1">INDIRECT(ADDRESS(4+MOD(16-D875+2*$E$2+1,2*$E$2+1),3))</f>
        <v>Player 23</v>
      </c>
      <c r="D893" s="3" t="str">
        <f ca="1">INDIRECT(ADDRESS(4+MOD(18-D875+2*$E$2+1,2*$E$2+1),3))</f>
        <v>Player 25</v>
      </c>
      <c r="E893" s="3"/>
      <c r="F893" s="9"/>
    </row>
    <row r="894" spans="1:6" ht="12.75">
      <c r="A894" s="6"/>
      <c r="B894" s="6"/>
      <c r="C894" s="7" t="str">
        <f ca="1">INDIRECT(ADDRESS(4+MOD(17-D875+2*$E$2+1,2*$E$2+1),3))</f>
        <v>Player 24</v>
      </c>
      <c r="D894" s="6" t="s">
        <v>6</v>
      </c>
      <c r="E894" s="6"/>
      <c r="F894" s="10"/>
    </row>
    <row r="909" ht="12.75">
      <c r="A909" t="s">
        <v>9</v>
      </c>
    </row>
    <row r="910" spans="3:4" ht="12.75">
      <c r="C910" s="1" t="s">
        <v>50</v>
      </c>
      <c r="D910" s="2">
        <v>28</v>
      </c>
    </row>
    <row r="912" spans="1:6" ht="12.75">
      <c r="A912" s="3" t="s">
        <v>5</v>
      </c>
      <c r="B912" s="5" t="s">
        <v>3</v>
      </c>
      <c r="C912" s="4" t="s">
        <v>11</v>
      </c>
      <c r="D912" s="3" t="s">
        <v>10</v>
      </c>
      <c r="E912" s="5" t="s">
        <v>3</v>
      </c>
      <c r="F912" s="9" t="s">
        <v>4</v>
      </c>
    </row>
    <row r="913" spans="1:6" ht="12.75">
      <c r="A913" s="3">
        <v>1</v>
      </c>
      <c r="B913" s="3"/>
      <c r="C913" s="4" t="str">
        <f ca="1">INDIRECT(ADDRESS(4+MOD(1-D910+2*$E$2+1,2*$E$2+1),3))</f>
        <v>Player 7</v>
      </c>
      <c r="D913" s="3" t="str">
        <f ca="1">INDIRECT(ADDRESS(4+MOD(33-D910+2*$E$2+1,2*$E$2+1),3))</f>
        <v>Player 6</v>
      </c>
      <c r="E913" s="3"/>
      <c r="F913" s="9"/>
    </row>
    <row r="914" spans="1:6" ht="12.75">
      <c r="A914" s="3">
        <v>2</v>
      </c>
      <c r="B914" s="3"/>
      <c r="C914" s="4" t="str">
        <f ca="1">INDIRECT(ADDRESS(4+MOD(2-D910+2*$E$2+1,2*$E$2+1),3))</f>
        <v>Player 8</v>
      </c>
      <c r="D914" s="3" t="str">
        <f ca="1">INDIRECT(ADDRESS(4+MOD(32-D910+2*$E$2+1,2*$E$2+1),3))</f>
        <v>Player 5</v>
      </c>
      <c r="E914" s="3"/>
      <c r="F914" s="9"/>
    </row>
    <row r="915" spans="1:6" ht="12.75">
      <c r="A915" s="3">
        <v>3</v>
      </c>
      <c r="B915" s="3"/>
      <c r="C915" s="4" t="str">
        <f ca="1">INDIRECT(ADDRESS(4+MOD(3-D910+2*$E$2+1,2*$E$2+1),3))</f>
        <v>Player 9</v>
      </c>
      <c r="D915" s="3" t="str">
        <f ca="1">INDIRECT(ADDRESS(4+MOD(31-D910+2*$E$2+1,2*$E$2+1),3))</f>
        <v>Player 4</v>
      </c>
      <c r="E915" s="3"/>
      <c r="F915" s="9"/>
    </row>
    <row r="916" spans="1:6" ht="12.75">
      <c r="A916" s="3">
        <v>4</v>
      </c>
      <c r="B916" s="3"/>
      <c r="C916" s="4" t="str">
        <f ca="1">INDIRECT(ADDRESS(4+MOD(4-D910+2*$E$2+1,2*$E$2+1),3))</f>
        <v>Player 10</v>
      </c>
      <c r="D916" s="3" t="str">
        <f ca="1">INDIRECT(ADDRESS(4+MOD(30-D910+2*$E$2+1,2*$E$2+1),3))</f>
        <v>Player 3</v>
      </c>
      <c r="E916" s="3"/>
      <c r="F916" s="9"/>
    </row>
    <row r="917" spans="1:6" ht="12.75">
      <c r="A917" s="3">
        <v>5</v>
      </c>
      <c r="B917" s="3"/>
      <c r="C917" s="4" t="str">
        <f ca="1">INDIRECT(ADDRESS(4+MOD(5-D910+2*$E$2+1,2*$E$2+1),3))</f>
        <v>Player 11</v>
      </c>
      <c r="D917" s="3" t="str">
        <f ca="1">INDIRECT(ADDRESS(4+MOD(29-D910+2*$E$2+1,2*$E$2+1),3))</f>
        <v>Player 2</v>
      </c>
      <c r="E917" s="3"/>
      <c r="F917" s="9"/>
    </row>
    <row r="918" spans="1:6" ht="12.75">
      <c r="A918" s="3">
        <v>6</v>
      </c>
      <c r="B918" s="3"/>
      <c r="C918" s="4" t="str">
        <f ca="1">INDIRECT(ADDRESS(4+MOD(6-D910+2*$E$2+1,2*$E$2+1),3))</f>
        <v>Player 12</v>
      </c>
      <c r="D918" s="3" t="str">
        <f ca="1">INDIRECT(ADDRESS(4+MOD(28-D910+2*$E$2+1,2*$E$2+1),3))</f>
        <v>Player 1</v>
      </c>
      <c r="E918" s="3"/>
      <c r="F918" s="9"/>
    </row>
    <row r="919" spans="1:6" ht="12.75">
      <c r="A919" s="3">
        <v>7</v>
      </c>
      <c r="B919" s="3"/>
      <c r="C919" s="4" t="str">
        <f ca="1">INDIRECT(ADDRESS(4+MOD(7-D910+2*$E$2+1,2*$E$2+1),3))</f>
        <v>Player 13</v>
      </c>
      <c r="D919" s="3" t="str">
        <f ca="1">INDIRECT(ADDRESS(4+MOD(27-D910+2*$E$2+1,2*$E$2+1),3))</f>
        <v>Player 33 or Rest</v>
      </c>
      <c r="E919" s="3"/>
      <c r="F919" s="9"/>
    </row>
    <row r="920" spans="1:6" ht="12.75">
      <c r="A920" s="3">
        <v>8</v>
      </c>
      <c r="B920" s="3"/>
      <c r="C920" s="4" t="str">
        <f ca="1">INDIRECT(ADDRESS(4+MOD(8-D910+2*$E$2+1,2*$E$2+1),3))</f>
        <v>Player 14</v>
      </c>
      <c r="D920" s="3" t="str">
        <f ca="1">INDIRECT(ADDRESS(4+MOD(26-D910+2*$E$2+1,2*$E$2+1),3))</f>
        <v>Player 32</v>
      </c>
      <c r="E920" s="3"/>
      <c r="F920" s="9"/>
    </row>
    <row r="921" spans="1:6" ht="12.75">
      <c r="A921" s="3">
        <v>9</v>
      </c>
      <c r="B921" s="3"/>
      <c r="C921" s="4" t="str">
        <f ca="1">INDIRECT(ADDRESS(4+MOD(9-D910+2*$E$2+1,2*$E$2+1),3))</f>
        <v>Player 15</v>
      </c>
      <c r="D921" s="3" t="str">
        <f ca="1">INDIRECT(ADDRESS(4+MOD(25-D910+2*$E$2+1,2*$E$2+1),3))</f>
        <v>Player 31</v>
      </c>
      <c r="E921" s="3"/>
      <c r="F921" s="9"/>
    </row>
    <row r="922" spans="1:6" ht="12.75">
      <c r="A922" s="3">
        <v>10</v>
      </c>
      <c r="B922" s="3"/>
      <c r="C922" s="4" t="str">
        <f ca="1">INDIRECT(ADDRESS(4+MOD(10-D910+2*$E$2+1,2*$E$2+1),3))</f>
        <v>Player 16</v>
      </c>
      <c r="D922" s="3" t="str">
        <f ca="1">INDIRECT(ADDRESS(4+MOD(24-D910+2*$E$2+1,2*$E$2+1),3))</f>
        <v>Player 30</v>
      </c>
      <c r="E922" s="3"/>
      <c r="F922" s="9"/>
    </row>
    <row r="923" spans="1:6" ht="12.75">
      <c r="A923" s="3">
        <v>11</v>
      </c>
      <c r="B923" s="3"/>
      <c r="C923" s="4" t="str">
        <f ca="1">INDIRECT(ADDRESS(4+MOD(11-D910+2*$E$2+1,2*$E$2+1),3))</f>
        <v>Player 17</v>
      </c>
      <c r="D923" s="3" t="str">
        <f ca="1">INDIRECT(ADDRESS(4+MOD(23-D910+2*$E$2+1,2*$E$2+1),3))</f>
        <v>Player 29</v>
      </c>
      <c r="E923" s="3"/>
      <c r="F923" s="9"/>
    </row>
    <row r="924" spans="1:6" ht="12.75">
      <c r="A924" s="3">
        <v>12</v>
      </c>
      <c r="B924" s="3"/>
      <c r="C924" s="4" t="str">
        <f ca="1">INDIRECT(ADDRESS(4+MOD(12-D910+2*$E$2+1,2*$E$2+1),3))</f>
        <v>Player 18</v>
      </c>
      <c r="D924" s="3" t="str">
        <f ca="1">INDIRECT(ADDRESS(4+MOD(22-D910+2*$E$2+1,2*$E$2+1),3))</f>
        <v>Player 28</v>
      </c>
      <c r="E924" s="3"/>
      <c r="F924" s="9"/>
    </row>
    <row r="925" spans="1:6" ht="12.75">
      <c r="A925" s="3">
        <v>13</v>
      </c>
      <c r="B925" s="3"/>
      <c r="C925" s="4" t="str">
        <f ca="1">INDIRECT(ADDRESS(4+MOD(13-D910+2*$E$2+1,2*$E$2+1),3))</f>
        <v>Player 19</v>
      </c>
      <c r="D925" s="3" t="str">
        <f ca="1">INDIRECT(ADDRESS(4+MOD(21-D910+2*$E$2+1,2*$E$2+1),3))</f>
        <v>Player 27</v>
      </c>
      <c r="E925" s="3"/>
      <c r="F925" s="9"/>
    </row>
    <row r="926" spans="1:6" ht="12.75">
      <c r="A926" s="3">
        <v>14</v>
      </c>
      <c r="B926" s="3"/>
      <c r="C926" s="4" t="str">
        <f ca="1">INDIRECT(ADDRESS(4+MOD(14-D910+2*$E$2+1,2*$E$2+1),3))</f>
        <v>Player 20</v>
      </c>
      <c r="D926" s="3" t="str">
        <f ca="1">INDIRECT(ADDRESS(4+MOD(20-D910+2*$E$2+1,2*$E$2+1),3))</f>
        <v>Player 26</v>
      </c>
      <c r="E926" s="3"/>
      <c r="F926" s="9"/>
    </row>
    <row r="927" spans="1:6" ht="12.75">
      <c r="A927" s="3">
        <v>15</v>
      </c>
      <c r="B927" s="3"/>
      <c r="C927" s="4" t="str">
        <f ca="1">INDIRECT(ADDRESS(4+MOD(15-D910+2*$E$2+1,2*$E$2+1),3))</f>
        <v>Player 21</v>
      </c>
      <c r="D927" s="3" t="str">
        <f ca="1">INDIRECT(ADDRESS(4+MOD(19-D910+2*$E$2+1,2*$E$2+1),3))</f>
        <v>Player 25</v>
      </c>
      <c r="E927" s="3"/>
      <c r="F927" s="9"/>
    </row>
    <row r="928" spans="1:6" ht="12.75">
      <c r="A928" s="3">
        <v>16</v>
      </c>
      <c r="B928" s="3"/>
      <c r="C928" s="4" t="str">
        <f ca="1">INDIRECT(ADDRESS(4+MOD(16-D910+2*$E$2+1,2*$E$2+1),3))</f>
        <v>Player 22</v>
      </c>
      <c r="D928" s="3" t="str">
        <f ca="1">INDIRECT(ADDRESS(4+MOD(18-D910+2*$E$2+1,2*$E$2+1),3))</f>
        <v>Player 24</v>
      </c>
      <c r="E928" s="3"/>
      <c r="F928" s="9"/>
    </row>
    <row r="929" spans="1:6" ht="12.75">
      <c r="A929" s="6"/>
      <c r="B929" s="6"/>
      <c r="C929" s="7" t="str">
        <f ca="1">INDIRECT(ADDRESS(4+MOD(17-D910+2*$E$2+1,2*$E$2+1),3))</f>
        <v>Player 23</v>
      </c>
      <c r="D929" s="6" t="s">
        <v>6</v>
      </c>
      <c r="E929" s="6"/>
      <c r="F929" s="10"/>
    </row>
    <row r="943" ht="12.75">
      <c r="A943" t="s">
        <v>9</v>
      </c>
    </row>
    <row r="944" spans="3:4" ht="12.75">
      <c r="C944" s="1" t="s">
        <v>50</v>
      </c>
      <c r="D944" s="2">
        <v>29</v>
      </c>
    </row>
    <row r="946" spans="1:6" ht="12.75">
      <c r="A946" s="3" t="s">
        <v>5</v>
      </c>
      <c r="B946" s="5" t="s">
        <v>3</v>
      </c>
      <c r="C946" s="4" t="s">
        <v>11</v>
      </c>
      <c r="D946" s="3" t="s">
        <v>10</v>
      </c>
      <c r="E946" s="5" t="s">
        <v>3</v>
      </c>
      <c r="F946" s="9" t="s">
        <v>4</v>
      </c>
    </row>
    <row r="947" spans="1:6" ht="12.75">
      <c r="A947" s="3">
        <v>1</v>
      </c>
      <c r="B947" s="3"/>
      <c r="C947" s="4" t="str">
        <f ca="1">INDIRECT(ADDRESS(4+MOD(1-D944+2*$E$2+1,2*$E$2+1),3))</f>
        <v>Player 6</v>
      </c>
      <c r="D947" s="3" t="str">
        <f ca="1">INDIRECT(ADDRESS(4+MOD(33-D944+2*$E$2+1,2*$E$2+1),3))</f>
        <v>Player 5</v>
      </c>
      <c r="E947" s="3"/>
      <c r="F947" s="9"/>
    </row>
    <row r="948" spans="1:6" ht="12.75">
      <c r="A948" s="3">
        <v>2</v>
      </c>
      <c r="B948" s="3"/>
      <c r="C948" s="4" t="str">
        <f ca="1">INDIRECT(ADDRESS(4+MOD(2-D944+2*$E$2+1,2*$E$2+1),3))</f>
        <v>Player 7</v>
      </c>
      <c r="D948" s="3" t="str">
        <f ca="1">INDIRECT(ADDRESS(4+MOD(32-D944+2*$E$2+1,2*$E$2+1),3))</f>
        <v>Player 4</v>
      </c>
      <c r="E948" s="3"/>
      <c r="F948" s="9"/>
    </row>
    <row r="949" spans="1:6" ht="12.75">
      <c r="A949" s="3">
        <v>3</v>
      </c>
      <c r="B949" s="3"/>
      <c r="C949" s="4" t="str">
        <f ca="1">INDIRECT(ADDRESS(4+MOD(3-D944+2*$E$2+1,2*$E$2+1),3))</f>
        <v>Player 8</v>
      </c>
      <c r="D949" s="3" t="str">
        <f ca="1">INDIRECT(ADDRESS(4+MOD(31-D944+2*$E$2+1,2*$E$2+1),3))</f>
        <v>Player 3</v>
      </c>
      <c r="E949" s="3"/>
      <c r="F949" s="9"/>
    </row>
    <row r="950" spans="1:6" ht="12.75">
      <c r="A950" s="3">
        <v>4</v>
      </c>
      <c r="B950" s="3"/>
      <c r="C950" s="4" t="str">
        <f ca="1">INDIRECT(ADDRESS(4+MOD(4-D944+2*$E$2+1,2*$E$2+1),3))</f>
        <v>Player 9</v>
      </c>
      <c r="D950" s="3" t="str">
        <f ca="1">INDIRECT(ADDRESS(4+MOD(30-D944+2*$E$2+1,2*$E$2+1),3))</f>
        <v>Player 2</v>
      </c>
      <c r="E950" s="3"/>
      <c r="F950" s="9"/>
    </row>
    <row r="951" spans="1:6" ht="12.75">
      <c r="A951" s="3">
        <v>5</v>
      </c>
      <c r="B951" s="3"/>
      <c r="C951" s="4" t="str">
        <f ca="1">INDIRECT(ADDRESS(4+MOD(5-D944+2*$E$2+1,2*$E$2+1),3))</f>
        <v>Player 10</v>
      </c>
      <c r="D951" s="3" t="str">
        <f ca="1">INDIRECT(ADDRESS(4+MOD(29-D944+2*$E$2+1,2*$E$2+1),3))</f>
        <v>Player 1</v>
      </c>
      <c r="E951" s="3"/>
      <c r="F951" s="9"/>
    </row>
    <row r="952" spans="1:6" ht="12.75">
      <c r="A952" s="3">
        <v>6</v>
      </c>
      <c r="B952" s="3"/>
      <c r="C952" s="4" t="str">
        <f ca="1">INDIRECT(ADDRESS(4+MOD(6-D944+2*$E$2+1,2*$E$2+1),3))</f>
        <v>Player 11</v>
      </c>
      <c r="D952" s="3" t="str">
        <f ca="1">INDIRECT(ADDRESS(4+MOD(28-D944+2*$E$2+1,2*$E$2+1),3))</f>
        <v>Player 33 or Rest</v>
      </c>
      <c r="E952" s="3"/>
      <c r="F952" s="9"/>
    </row>
    <row r="953" spans="1:6" ht="12.75">
      <c r="A953" s="3">
        <v>7</v>
      </c>
      <c r="B953" s="3"/>
      <c r="C953" s="4" t="str">
        <f ca="1">INDIRECT(ADDRESS(4+MOD(7-D944+2*$E$2+1,2*$E$2+1),3))</f>
        <v>Player 12</v>
      </c>
      <c r="D953" s="3" t="str">
        <f ca="1">INDIRECT(ADDRESS(4+MOD(27-D944+2*$E$2+1,2*$E$2+1),3))</f>
        <v>Player 32</v>
      </c>
      <c r="E953" s="3"/>
      <c r="F953" s="9"/>
    </row>
    <row r="954" spans="1:6" ht="12.75">
      <c r="A954" s="3">
        <v>8</v>
      </c>
      <c r="B954" s="3"/>
      <c r="C954" s="4" t="str">
        <f ca="1">INDIRECT(ADDRESS(4+MOD(8-D944+2*$E$2+1,2*$E$2+1),3))</f>
        <v>Player 13</v>
      </c>
      <c r="D954" s="3" t="str">
        <f ca="1">INDIRECT(ADDRESS(4+MOD(26-D944+2*$E$2+1,2*$E$2+1),3))</f>
        <v>Player 31</v>
      </c>
      <c r="E954" s="3"/>
      <c r="F954" s="9"/>
    </row>
    <row r="955" spans="1:6" ht="12.75">
      <c r="A955" s="3">
        <v>9</v>
      </c>
      <c r="B955" s="3"/>
      <c r="C955" s="4" t="str">
        <f ca="1">INDIRECT(ADDRESS(4+MOD(9-D944+2*$E$2+1,2*$E$2+1),3))</f>
        <v>Player 14</v>
      </c>
      <c r="D955" s="3" t="str">
        <f ca="1">INDIRECT(ADDRESS(4+MOD(25-D944+2*$E$2+1,2*$E$2+1),3))</f>
        <v>Player 30</v>
      </c>
      <c r="E955" s="3"/>
      <c r="F955" s="9"/>
    </row>
    <row r="956" spans="1:6" ht="12.75">
      <c r="A956" s="3">
        <v>10</v>
      </c>
      <c r="B956" s="3"/>
      <c r="C956" s="4" t="str">
        <f ca="1">INDIRECT(ADDRESS(4+MOD(10-D944+2*$E$2+1,2*$E$2+1),3))</f>
        <v>Player 15</v>
      </c>
      <c r="D956" s="3" t="str">
        <f ca="1">INDIRECT(ADDRESS(4+MOD(24-D944+2*$E$2+1,2*$E$2+1),3))</f>
        <v>Player 29</v>
      </c>
      <c r="E956" s="3"/>
      <c r="F956" s="9"/>
    </row>
    <row r="957" spans="1:6" ht="12.75">
      <c r="A957" s="3">
        <v>11</v>
      </c>
      <c r="B957" s="3"/>
      <c r="C957" s="4" t="str">
        <f ca="1">INDIRECT(ADDRESS(4+MOD(11-D944+2*$E$2+1,2*$E$2+1),3))</f>
        <v>Player 16</v>
      </c>
      <c r="D957" s="3" t="str">
        <f ca="1">INDIRECT(ADDRESS(4+MOD(23-D944+2*$E$2+1,2*$E$2+1),3))</f>
        <v>Player 28</v>
      </c>
      <c r="E957" s="3"/>
      <c r="F957" s="9"/>
    </row>
    <row r="958" spans="1:6" ht="12.75">
      <c r="A958" s="3">
        <v>12</v>
      </c>
      <c r="B958" s="3"/>
      <c r="C958" s="4" t="str">
        <f ca="1">INDIRECT(ADDRESS(4+MOD(12-D944+2*$E$2+1,2*$E$2+1),3))</f>
        <v>Player 17</v>
      </c>
      <c r="D958" s="3" t="str">
        <f ca="1">INDIRECT(ADDRESS(4+MOD(22-D944+2*$E$2+1,2*$E$2+1),3))</f>
        <v>Player 27</v>
      </c>
      <c r="E958" s="3"/>
      <c r="F958" s="9"/>
    </row>
    <row r="959" spans="1:6" ht="12.75">
      <c r="A959" s="3">
        <v>13</v>
      </c>
      <c r="B959" s="3"/>
      <c r="C959" s="4" t="str">
        <f ca="1">INDIRECT(ADDRESS(4+MOD(13-D944+2*$E$2+1,2*$E$2+1),3))</f>
        <v>Player 18</v>
      </c>
      <c r="D959" s="3" t="str">
        <f ca="1">INDIRECT(ADDRESS(4+MOD(21-D944+2*$E$2+1,2*$E$2+1),3))</f>
        <v>Player 26</v>
      </c>
      <c r="E959" s="3"/>
      <c r="F959" s="9"/>
    </row>
    <row r="960" spans="1:6" ht="12.75">
      <c r="A960" s="3">
        <v>14</v>
      </c>
      <c r="B960" s="3"/>
      <c r="C960" s="4" t="str">
        <f ca="1">INDIRECT(ADDRESS(4+MOD(14-D944+2*$E$2+1,2*$E$2+1),3))</f>
        <v>Player 19</v>
      </c>
      <c r="D960" s="3" t="str">
        <f ca="1">INDIRECT(ADDRESS(4+MOD(20-D944+2*$E$2+1,2*$E$2+1),3))</f>
        <v>Player 25</v>
      </c>
      <c r="E960" s="3"/>
      <c r="F960" s="9"/>
    </row>
    <row r="961" spans="1:6" ht="12.75">
      <c r="A961" s="3">
        <v>15</v>
      </c>
      <c r="B961" s="3"/>
      <c r="C961" s="4" t="str">
        <f ca="1">INDIRECT(ADDRESS(4+MOD(15-D944+2*$E$2+1,2*$E$2+1),3))</f>
        <v>Player 20</v>
      </c>
      <c r="D961" s="3" t="str">
        <f ca="1">INDIRECT(ADDRESS(4+MOD(19-D944+2*$E$2+1,2*$E$2+1),3))</f>
        <v>Player 24</v>
      </c>
      <c r="E961" s="3"/>
      <c r="F961" s="9"/>
    </row>
    <row r="962" spans="1:6" ht="12.75">
      <c r="A962" s="3">
        <v>16</v>
      </c>
      <c r="B962" s="3"/>
      <c r="C962" s="4" t="str">
        <f ca="1">INDIRECT(ADDRESS(4+MOD(16-D944+2*$E$2+1,2*$E$2+1),3))</f>
        <v>Player 21</v>
      </c>
      <c r="D962" s="3" t="str">
        <f ca="1">INDIRECT(ADDRESS(4+MOD(18-D944+2*$E$2+1,2*$E$2+1),3))</f>
        <v>Player 23</v>
      </c>
      <c r="E962" s="3"/>
      <c r="F962" s="9"/>
    </row>
    <row r="963" spans="1:6" ht="12.75">
      <c r="A963" s="6"/>
      <c r="B963" s="6"/>
      <c r="C963" s="7" t="str">
        <f ca="1">INDIRECT(ADDRESS(4+MOD(17-D944+2*$E$2+1,2*$E$2+1),3))</f>
        <v>Player 22</v>
      </c>
      <c r="D963" s="6" t="s">
        <v>6</v>
      </c>
      <c r="E963" s="6"/>
      <c r="F963" s="10"/>
    </row>
    <row r="979" ht="12.75">
      <c r="A979" t="s">
        <v>9</v>
      </c>
    </row>
    <row r="980" spans="3:4" ht="12.75">
      <c r="C980" s="1" t="s">
        <v>50</v>
      </c>
      <c r="D980" s="2">
        <v>30</v>
      </c>
    </row>
    <row r="982" spans="1:6" ht="12.75">
      <c r="A982" s="3" t="s">
        <v>5</v>
      </c>
      <c r="B982" s="5" t="s">
        <v>3</v>
      </c>
      <c r="C982" s="4" t="s">
        <v>11</v>
      </c>
      <c r="D982" s="3" t="s">
        <v>10</v>
      </c>
      <c r="E982" s="5" t="s">
        <v>3</v>
      </c>
      <c r="F982" s="9" t="s">
        <v>4</v>
      </c>
    </row>
    <row r="983" spans="1:6" ht="12.75">
      <c r="A983" s="3">
        <v>1</v>
      </c>
      <c r="B983" s="3"/>
      <c r="C983" s="4" t="str">
        <f ca="1">INDIRECT(ADDRESS(4+MOD(1-D980+2*$E$2+1,2*$E$2+1),3))</f>
        <v>Player 5</v>
      </c>
      <c r="D983" s="3" t="str">
        <f ca="1">INDIRECT(ADDRESS(4+MOD(33-D980+2*$E$2+1,2*$E$2+1),3))</f>
        <v>Player 4</v>
      </c>
      <c r="E983" s="3"/>
      <c r="F983" s="9"/>
    </row>
    <row r="984" spans="1:6" ht="12.75">
      <c r="A984" s="3">
        <v>2</v>
      </c>
      <c r="B984" s="3"/>
      <c r="C984" s="4" t="str">
        <f ca="1">INDIRECT(ADDRESS(4+MOD(2-D980+2*$E$2+1,2*$E$2+1),3))</f>
        <v>Player 6</v>
      </c>
      <c r="D984" s="3" t="str">
        <f ca="1">INDIRECT(ADDRESS(4+MOD(32-D980+2*$E$2+1,2*$E$2+1),3))</f>
        <v>Player 3</v>
      </c>
      <c r="E984" s="3"/>
      <c r="F984" s="9"/>
    </row>
    <row r="985" spans="1:6" ht="12.75">
      <c r="A985" s="3">
        <v>3</v>
      </c>
      <c r="B985" s="3"/>
      <c r="C985" s="4" t="str">
        <f ca="1">INDIRECT(ADDRESS(4+MOD(3-D980+2*$E$2+1,2*$E$2+1),3))</f>
        <v>Player 7</v>
      </c>
      <c r="D985" s="3" t="str">
        <f ca="1">INDIRECT(ADDRESS(4+MOD(31-D980+2*$E$2+1,2*$E$2+1),3))</f>
        <v>Player 2</v>
      </c>
      <c r="E985" s="3"/>
      <c r="F985" s="9"/>
    </row>
    <row r="986" spans="1:6" ht="12.75">
      <c r="A986" s="3">
        <v>4</v>
      </c>
      <c r="B986" s="3"/>
      <c r="C986" s="4" t="str">
        <f ca="1">INDIRECT(ADDRESS(4+MOD(4-D980+2*$E$2+1,2*$E$2+1),3))</f>
        <v>Player 8</v>
      </c>
      <c r="D986" s="3" t="str">
        <f ca="1">INDIRECT(ADDRESS(4+MOD(30-D980+2*$E$2+1,2*$E$2+1),3))</f>
        <v>Player 1</v>
      </c>
      <c r="E986" s="3"/>
      <c r="F986" s="9"/>
    </row>
    <row r="987" spans="1:6" ht="12.75">
      <c r="A987" s="3">
        <v>5</v>
      </c>
      <c r="B987" s="3"/>
      <c r="C987" s="4" t="str">
        <f ca="1">INDIRECT(ADDRESS(4+MOD(5-D980+2*$E$2+1,2*$E$2+1),3))</f>
        <v>Player 9</v>
      </c>
      <c r="D987" s="3" t="str">
        <f ca="1">INDIRECT(ADDRESS(4+MOD(29-D980+2*$E$2+1,2*$E$2+1),3))</f>
        <v>Player 33 or Rest</v>
      </c>
      <c r="E987" s="3"/>
      <c r="F987" s="9"/>
    </row>
    <row r="988" spans="1:6" ht="12.75">
      <c r="A988" s="3">
        <v>6</v>
      </c>
      <c r="B988" s="3"/>
      <c r="C988" s="4" t="str">
        <f ca="1">INDIRECT(ADDRESS(4+MOD(6-D980+2*$E$2+1,2*$E$2+1),3))</f>
        <v>Player 10</v>
      </c>
      <c r="D988" s="3" t="str">
        <f ca="1">INDIRECT(ADDRESS(4+MOD(28-D980+2*$E$2+1,2*$E$2+1),3))</f>
        <v>Player 32</v>
      </c>
      <c r="E988" s="3"/>
      <c r="F988" s="9"/>
    </row>
    <row r="989" spans="1:6" ht="12.75">
      <c r="A989" s="3">
        <v>7</v>
      </c>
      <c r="B989" s="3"/>
      <c r="C989" s="4" t="str">
        <f ca="1">INDIRECT(ADDRESS(4+MOD(7-D980+2*$E$2+1,2*$E$2+1),3))</f>
        <v>Player 11</v>
      </c>
      <c r="D989" s="3" t="str">
        <f ca="1">INDIRECT(ADDRESS(4+MOD(27-D980+2*$E$2+1,2*$E$2+1),3))</f>
        <v>Player 31</v>
      </c>
      <c r="E989" s="3"/>
      <c r="F989" s="9"/>
    </row>
    <row r="990" spans="1:6" ht="12.75">
      <c r="A990" s="3">
        <v>8</v>
      </c>
      <c r="B990" s="3"/>
      <c r="C990" s="4" t="str">
        <f ca="1">INDIRECT(ADDRESS(4+MOD(8-D980+2*$E$2+1,2*$E$2+1),3))</f>
        <v>Player 12</v>
      </c>
      <c r="D990" s="3" t="str">
        <f ca="1">INDIRECT(ADDRESS(4+MOD(26-D980+2*$E$2+1,2*$E$2+1),3))</f>
        <v>Player 30</v>
      </c>
      <c r="E990" s="3"/>
      <c r="F990" s="9"/>
    </row>
    <row r="991" spans="1:6" ht="12.75">
      <c r="A991" s="3">
        <v>9</v>
      </c>
      <c r="B991" s="3"/>
      <c r="C991" s="4" t="str">
        <f ca="1">INDIRECT(ADDRESS(4+MOD(9-D980+2*$E$2+1,2*$E$2+1),3))</f>
        <v>Player 13</v>
      </c>
      <c r="D991" s="3" t="str">
        <f ca="1">INDIRECT(ADDRESS(4+MOD(25-D980+2*$E$2+1,2*$E$2+1),3))</f>
        <v>Player 29</v>
      </c>
      <c r="E991" s="3"/>
      <c r="F991" s="9"/>
    </row>
    <row r="992" spans="1:6" ht="12.75">
      <c r="A992" s="3">
        <v>10</v>
      </c>
      <c r="B992" s="3"/>
      <c r="C992" s="4" t="str">
        <f ca="1">INDIRECT(ADDRESS(4+MOD(10-D980+2*$E$2+1,2*$E$2+1),3))</f>
        <v>Player 14</v>
      </c>
      <c r="D992" s="3" t="str">
        <f ca="1">INDIRECT(ADDRESS(4+MOD(24-D980+2*$E$2+1,2*$E$2+1),3))</f>
        <v>Player 28</v>
      </c>
      <c r="E992" s="3"/>
      <c r="F992" s="9"/>
    </row>
    <row r="993" spans="1:6" ht="12.75">
      <c r="A993" s="3">
        <v>11</v>
      </c>
      <c r="B993" s="3"/>
      <c r="C993" s="4" t="str">
        <f ca="1">INDIRECT(ADDRESS(4+MOD(11-D980+2*$E$2+1,2*$E$2+1),3))</f>
        <v>Player 15</v>
      </c>
      <c r="D993" s="3" t="str">
        <f ca="1">INDIRECT(ADDRESS(4+MOD(23-D980+2*$E$2+1,2*$E$2+1),3))</f>
        <v>Player 27</v>
      </c>
      <c r="E993" s="3"/>
      <c r="F993" s="9"/>
    </row>
    <row r="994" spans="1:6" ht="12.75">
      <c r="A994" s="3">
        <v>12</v>
      </c>
      <c r="B994" s="3"/>
      <c r="C994" s="4" t="str">
        <f ca="1">INDIRECT(ADDRESS(4+MOD(12-D980+2*$E$2+1,2*$E$2+1),3))</f>
        <v>Player 16</v>
      </c>
      <c r="D994" s="3" t="str">
        <f ca="1">INDIRECT(ADDRESS(4+MOD(22-D980+2*$E$2+1,2*$E$2+1),3))</f>
        <v>Player 26</v>
      </c>
      <c r="E994" s="3"/>
      <c r="F994" s="9"/>
    </row>
    <row r="995" spans="1:6" ht="12.75">
      <c r="A995" s="3">
        <v>13</v>
      </c>
      <c r="B995" s="3"/>
      <c r="C995" s="4" t="str">
        <f ca="1">INDIRECT(ADDRESS(4+MOD(13-D980+2*$E$2+1,2*$E$2+1),3))</f>
        <v>Player 17</v>
      </c>
      <c r="D995" s="3" t="str">
        <f ca="1">INDIRECT(ADDRESS(4+MOD(21-D980+2*$E$2+1,2*$E$2+1),3))</f>
        <v>Player 25</v>
      </c>
      <c r="E995" s="3"/>
      <c r="F995" s="9"/>
    </row>
    <row r="996" spans="1:6" ht="12.75">
      <c r="A996" s="3">
        <v>14</v>
      </c>
      <c r="B996" s="3"/>
      <c r="C996" s="4" t="str">
        <f ca="1">INDIRECT(ADDRESS(4+MOD(14-D980+2*$E$2+1,2*$E$2+1),3))</f>
        <v>Player 18</v>
      </c>
      <c r="D996" s="3" t="str">
        <f ca="1">INDIRECT(ADDRESS(4+MOD(20-D980+2*$E$2+1,2*$E$2+1),3))</f>
        <v>Player 24</v>
      </c>
      <c r="E996" s="3"/>
      <c r="F996" s="9"/>
    </row>
    <row r="997" spans="1:6" ht="12.75">
      <c r="A997" s="3">
        <v>15</v>
      </c>
      <c r="B997" s="3"/>
      <c r="C997" s="4" t="str">
        <f ca="1">INDIRECT(ADDRESS(4+MOD(15-D980+2*$E$2+1,2*$E$2+1),3))</f>
        <v>Player 19</v>
      </c>
      <c r="D997" s="3" t="str">
        <f ca="1">INDIRECT(ADDRESS(4+MOD(19-D980+2*$E$2+1,2*$E$2+1),3))</f>
        <v>Player 23</v>
      </c>
      <c r="E997" s="3"/>
      <c r="F997" s="9"/>
    </row>
    <row r="998" spans="1:6" ht="12.75">
      <c r="A998" s="3">
        <v>16</v>
      </c>
      <c r="B998" s="3"/>
      <c r="C998" s="4" t="str">
        <f ca="1">INDIRECT(ADDRESS(4+MOD(16-D980+2*$E$2+1,2*$E$2+1),3))</f>
        <v>Player 20</v>
      </c>
      <c r="D998" s="3" t="str">
        <f ca="1">INDIRECT(ADDRESS(4+MOD(18-D980+2*$E$2+1,2*$E$2+1),3))</f>
        <v>Player 22</v>
      </c>
      <c r="E998" s="3"/>
      <c r="F998" s="9"/>
    </row>
    <row r="999" spans="1:6" ht="12.75">
      <c r="A999" s="6"/>
      <c r="B999" s="6"/>
      <c r="C999" s="7" t="str">
        <f ca="1">INDIRECT(ADDRESS(4+MOD(17-D980+2*$E$2+1,2*$E$2+1),3))</f>
        <v>Player 21</v>
      </c>
      <c r="D999" s="6" t="s">
        <v>6</v>
      </c>
      <c r="E999" s="6"/>
      <c r="F999" s="10"/>
    </row>
    <row r="1011" ht="12.75">
      <c r="A1011" t="s">
        <v>9</v>
      </c>
    </row>
    <row r="1012" spans="3:4" ht="12.75">
      <c r="C1012" s="1" t="s">
        <v>50</v>
      </c>
      <c r="D1012" s="2">
        <v>31</v>
      </c>
    </row>
    <row r="1014" spans="1:6" ht="12.75">
      <c r="A1014" s="3" t="s">
        <v>5</v>
      </c>
      <c r="B1014" s="5" t="s">
        <v>3</v>
      </c>
      <c r="C1014" s="4" t="s">
        <v>11</v>
      </c>
      <c r="D1014" s="3" t="s">
        <v>10</v>
      </c>
      <c r="E1014" s="5" t="s">
        <v>3</v>
      </c>
      <c r="F1014" s="9" t="s">
        <v>4</v>
      </c>
    </row>
    <row r="1015" spans="1:6" ht="12.75">
      <c r="A1015" s="3">
        <v>1</v>
      </c>
      <c r="B1015" s="3"/>
      <c r="C1015" s="4" t="str">
        <f ca="1">INDIRECT(ADDRESS(4+MOD(1-D1012+2*$E$2+1,2*$E$2+1),3))</f>
        <v>Player 4</v>
      </c>
      <c r="D1015" s="3" t="str">
        <f ca="1">INDIRECT(ADDRESS(4+MOD(33-D1012+2*$E$2+1,2*$E$2+1),3))</f>
        <v>Player 3</v>
      </c>
      <c r="E1015" s="3"/>
      <c r="F1015" s="9"/>
    </row>
    <row r="1016" spans="1:6" ht="12.75">
      <c r="A1016" s="3">
        <v>2</v>
      </c>
      <c r="B1016" s="3"/>
      <c r="C1016" s="4" t="str">
        <f ca="1">INDIRECT(ADDRESS(4+MOD(2-D1012+2*$E$2+1,2*$E$2+1),3))</f>
        <v>Player 5</v>
      </c>
      <c r="D1016" s="3" t="str">
        <f ca="1">INDIRECT(ADDRESS(4+MOD(32-D1012+2*$E$2+1,2*$E$2+1),3))</f>
        <v>Player 2</v>
      </c>
      <c r="E1016" s="3"/>
      <c r="F1016" s="9"/>
    </row>
    <row r="1017" spans="1:6" ht="12.75">
      <c r="A1017" s="3">
        <v>3</v>
      </c>
      <c r="B1017" s="3"/>
      <c r="C1017" s="4" t="str">
        <f ca="1">INDIRECT(ADDRESS(4+MOD(3-D1012+2*$E$2+1,2*$E$2+1),3))</f>
        <v>Player 6</v>
      </c>
      <c r="D1017" s="3" t="str">
        <f ca="1">INDIRECT(ADDRESS(4+MOD(31-D1012+2*$E$2+1,2*$E$2+1),3))</f>
        <v>Player 1</v>
      </c>
      <c r="E1017" s="3"/>
      <c r="F1017" s="9"/>
    </row>
    <row r="1018" spans="1:6" ht="12.75">
      <c r="A1018" s="3">
        <v>4</v>
      </c>
      <c r="B1018" s="3"/>
      <c r="C1018" s="4" t="str">
        <f ca="1">INDIRECT(ADDRESS(4+MOD(4-D1012+2*$E$2+1,2*$E$2+1),3))</f>
        <v>Player 7</v>
      </c>
      <c r="D1018" s="3" t="str">
        <f ca="1">INDIRECT(ADDRESS(4+MOD(30-D1012+2*$E$2+1,2*$E$2+1),3))</f>
        <v>Player 33 or Rest</v>
      </c>
      <c r="E1018" s="3"/>
      <c r="F1018" s="9"/>
    </row>
    <row r="1019" spans="1:6" ht="12.75">
      <c r="A1019" s="3">
        <v>5</v>
      </c>
      <c r="B1019" s="3"/>
      <c r="C1019" s="4" t="str">
        <f ca="1">INDIRECT(ADDRESS(4+MOD(5-D1012+2*$E$2+1,2*$E$2+1),3))</f>
        <v>Player 8</v>
      </c>
      <c r="D1019" s="3" t="str">
        <f ca="1">INDIRECT(ADDRESS(4+MOD(29-D1012+2*$E$2+1,2*$E$2+1),3))</f>
        <v>Player 32</v>
      </c>
      <c r="E1019" s="3"/>
      <c r="F1019" s="9"/>
    </row>
    <row r="1020" spans="1:6" ht="12.75">
      <c r="A1020" s="3">
        <v>6</v>
      </c>
      <c r="B1020" s="3"/>
      <c r="C1020" s="4" t="str">
        <f ca="1">INDIRECT(ADDRESS(4+MOD(6-D1012+2*$E$2+1,2*$E$2+1),3))</f>
        <v>Player 9</v>
      </c>
      <c r="D1020" s="3" t="str">
        <f ca="1">INDIRECT(ADDRESS(4+MOD(28-D1012+2*$E$2+1,2*$E$2+1),3))</f>
        <v>Player 31</v>
      </c>
      <c r="E1020" s="3"/>
      <c r="F1020" s="9"/>
    </row>
    <row r="1021" spans="1:6" ht="12.75">
      <c r="A1021" s="3">
        <v>7</v>
      </c>
      <c r="B1021" s="3"/>
      <c r="C1021" s="4" t="str">
        <f ca="1">INDIRECT(ADDRESS(4+MOD(7-D1012+2*$E$2+1,2*$E$2+1),3))</f>
        <v>Player 10</v>
      </c>
      <c r="D1021" s="3" t="str">
        <f ca="1">INDIRECT(ADDRESS(4+MOD(27-D1012+2*$E$2+1,2*$E$2+1),3))</f>
        <v>Player 30</v>
      </c>
      <c r="E1021" s="3"/>
      <c r="F1021" s="9"/>
    </row>
    <row r="1022" spans="1:6" ht="12.75">
      <c r="A1022" s="3">
        <v>8</v>
      </c>
      <c r="B1022" s="3"/>
      <c r="C1022" s="4" t="str">
        <f ca="1">INDIRECT(ADDRESS(4+MOD(8-D1012+2*$E$2+1,2*$E$2+1),3))</f>
        <v>Player 11</v>
      </c>
      <c r="D1022" s="3" t="str">
        <f ca="1">INDIRECT(ADDRESS(4+MOD(26-D1012+2*$E$2+1,2*$E$2+1),3))</f>
        <v>Player 29</v>
      </c>
      <c r="E1022" s="3"/>
      <c r="F1022" s="9"/>
    </row>
    <row r="1023" spans="1:6" ht="12.75">
      <c r="A1023" s="3">
        <v>9</v>
      </c>
      <c r="B1023" s="3"/>
      <c r="C1023" s="4" t="str">
        <f ca="1">INDIRECT(ADDRESS(4+MOD(9-D1012+2*$E$2+1,2*$E$2+1),3))</f>
        <v>Player 12</v>
      </c>
      <c r="D1023" s="3" t="str">
        <f ca="1">INDIRECT(ADDRESS(4+MOD(25-D1012+2*$E$2+1,2*$E$2+1),3))</f>
        <v>Player 28</v>
      </c>
      <c r="E1023" s="3"/>
      <c r="F1023" s="9"/>
    </row>
    <row r="1024" spans="1:6" ht="12.75">
      <c r="A1024" s="3">
        <v>10</v>
      </c>
      <c r="B1024" s="3"/>
      <c r="C1024" s="4" t="str">
        <f ca="1">INDIRECT(ADDRESS(4+MOD(10-D1012+2*$E$2+1,2*$E$2+1),3))</f>
        <v>Player 13</v>
      </c>
      <c r="D1024" s="3" t="str">
        <f ca="1">INDIRECT(ADDRESS(4+MOD(24-D1012+2*$E$2+1,2*$E$2+1),3))</f>
        <v>Player 27</v>
      </c>
      <c r="E1024" s="3"/>
      <c r="F1024" s="9"/>
    </row>
    <row r="1025" spans="1:6" ht="12.75">
      <c r="A1025" s="3">
        <v>11</v>
      </c>
      <c r="B1025" s="3"/>
      <c r="C1025" s="4" t="str">
        <f ca="1">INDIRECT(ADDRESS(4+MOD(11-D1012+2*$E$2+1,2*$E$2+1),3))</f>
        <v>Player 14</v>
      </c>
      <c r="D1025" s="3" t="str">
        <f ca="1">INDIRECT(ADDRESS(4+MOD(23-D1012+2*$E$2+1,2*$E$2+1),3))</f>
        <v>Player 26</v>
      </c>
      <c r="E1025" s="3"/>
      <c r="F1025" s="9"/>
    </row>
    <row r="1026" spans="1:6" ht="12.75">
      <c r="A1026" s="3">
        <v>12</v>
      </c>
      <c r="B1026" s="3"/>
      <c r="C1026" s="4" t="str">
        <f ca="1">INDIRECT(ADDRESS(4+MOD(12-D1012+2*$E$2+1,2*$E$2+1),3))</f>
        <v>Player 15</v>
      </c>
      <c r="D1026" s="3" t="str">
        <f ca="1">INDIRECT(ADDRESS(4+MOD(22-D1012+2*$E$2+1,2*$E$2+1),3))</f>
        <v>Player 25</v>
      </c>
      <c r="E1026" s="3"/>
      <c r="F1026" s="9"/>
    </row>
    <row r="1027" spans="1:6" ht="12.75">
      <c r="A1027" s="3">
        <v>13</v>
      </c>
      <c r="B1027" s="3"/>
      <c r="C1027" s="4" t="str">
        <f ca="1">INDIRECT(ADDRESS(4+MOD(13-D1012+2*$E$2+1,2*$E$2+1),3))</f>
        <v>Player 16</v>
      </c>
      <c r="D1027" s="3" t="str">
        <f ca="1">INDIRECT(ADDRESS(4+MOD(21-D1012+2*$E$2+1,2*$E$2+1),3))</f>
        <v>Player 24</v>
      </c>
      <c r="E1027" s="3"/>
      <c r="F1027" s="9"/>
    </row>
    <row r="1028" spans="1:6" ht="12.75">
      <c r="A1028" s="3">
        <v>14</v>
      </c>
      <c r="B1028" s="3"/>
      <c r="C1028" s="4" t="str">
        <f ca="1">INDIRECT(ADDRESS(4+MOD(14-D1012+2*$E$2+1,2*$E$2+1),3))</f>
        <v>Player 17</v>
      </c>
      <c r="D1028" s="3" t="str">
        <f ca="1">INDIRECT(ADDRESS(4+MOD(20-D1012+2*$E$2+1,2*$E$2+1),3))</f>
        <v>Player 23</v>
      </c>
      <c r="E1028" s="3"/>
      <c r="F1028" s="9"/>
    </row>
    <row r="1029" spans="1:6" ht="12.75">
      <c r="A1029" s="3">
        <v>15</v>
      </c>
      <c r="B1029" s="3"/>
      <c r="C1029" s="4" t="str">
        <f ca="1">INDIRECT(ADDRESS(4+MOD(15-D1012+2*$E$2+1,2*$E$2+1),3))</f>
        <v>Player 18</v>
      </c>
      <c r="D1029" s="3" t="str">
        <f ca="1">INDIRECT(ADDRESS(4+MOD(19-D1012+2*$E$2+1,2*$E$2+1),3))</f>
        <v>Player 22</v>
      </c>
      <c r="E1029" s="3"/>
      <c r="F1029" s="9"/>
    </row>
    <row r="1030" spans="1:6" ht="12.75">
      <c r="A1030" s="3">
        <v>16</v>
      </c>
      <c r="B1030" s="3"/>
      <c r="C1030" s="4" t="str">
        <f ca="1">INDIRECT(ADDRESS(4+MOD(16-D1012+2*$E$2+1,2*$E$2+1),3))</f>
        <v>Player 19</v>
      </c>
      <c r="D1030" s="3" t="str">
        <f ca="1">INDIRECT(ADDRESS(4+MOD(18-D1012+2*$E$2+1,2*$E$2+1),3))</f>
        <v>Player 21</v>
      </c>
      <c r="E1030" s="3"/>
      <c r="F1030" s="9"/>
    </row>
    <row r="1031" spans="1:6" ht="12.75">
      <c r="A1031" s="6"/>
      <c r="B1031" s="6"/>
      <c r="C1031" s="7" t="str">
        <f ca="1">INDIRECT(ADDRESS(4+MOD(17-D1012+2*$E$2+1,2*$E$2+1),3))</f>
        <v>Player 20</v>
      </c>
      <c r="D1031" s="6" t="s">
        <v>6</v>
      </c>
      <c r="E1031" s="6"/>
      <c r="F1031" s="10"/>
    </row>
    <row r="1042" ht="12.75">
      <c r="A1042" t="s">
        <v>9</v>
      </c>
    </row>
    <row r="1043" spans="3:4" ht="12.75">
      <c r="C1043" s="1" t="s">
        <v>50</v>
      </c>
      <c r="D1043" s="2">
        <v>32</v>
      </c>
    </row>
    <row r="1045" spans="1:6" ht="12.75">
      <c r="A1045" s="3" t="s">
        <v>5</v>
      </c>
      <c r="B1045" s="5" t="s">
        <v>3</v>
      </c>
      <c r="C1045" s="4" t="s">
        <v>11</v>
      </c>
      <c r="D1045" s="3" t="s">
        <v>10</v>
      </c>
      <c r="E1045" s="5" t="s">
        <v>3</v>
      </c>
      <c r="F1045" s="9" t="s">
        <v>4</v>
      </c>
    </row>
    <row r="1046" spans="1:6" ht="12.75">
      <c r="A1046" s="3">
        <v>1</v>
      </c>
      <c r="B1046" s="3"/>
      <c r="C1046" s="4" t="str">
        <f ca="1">INDIRECT(ADDRESS(4+MOD(1-D1043+2*$E$2+1,2*$E$2+1),3))</f>
        <v>Player 3</v>
      </c>
      <c r="D1046" s="3" t="str">
        <f ca="1">INDIRECT(ADDRESS(4+MOD(33-D1043+2*$E$2+1,2*$E$2+1),3))</f>
        <v>Player 2</v>
      </c>
      <c r="E1046" s="3"/>
      <c r="F1046" s="9"/>
    </row>
    <row r="1047" spans="1:6" ht="12.75">
      <c r="A1047" s="3">
        <v>2</v>
      </c>
      <c r="B1047" s="3"/>
      <c r="C1047" s="4" t="str">
        <f ca="1">INDIRECT(ADDRESS(4+MOD(2-D1043+2*$E$2+1,2*$E$2+1),3))</f>
        <v>Player 4</v>
      </c>
      <c r="D1047" s="3" t="str">
        <f ca="1">INDIRECT(ADDRESS(4+MOD(32-D1043+2*$E$2+1,2*$E$2+1),3))</f>
        <v>Player 1</v>
      </c>
      <c r="E1047" s="3"/>
      <c r="F1047" s="9"/>
    </row>
    <row r="1048" spans="1:6" ht="12.75">
      <c r="A1048" s="3">
        <v>3</v>
      </c>
      <c r="B1048" s="3"/>
      <c r="C1048" s="4" t="str">
        <f ca="1">INDIRECT(ADDRESS(4+MOD(3-D1043+2*$E$2+1,2*$E$2+1),3))</f>
        <v>Player 5</v>
      </c>
      <c r="D1048" s="3" t="str">
        <f ca="1">INDIRECT(ADDRESS(4+MOD(31-D1043+2*$E$2+1,2*$E$2+1),3))</f>
        <v>Player 33 or Rest</v>
      </c>
      <c r="E1048" s="3"/>
      <c r="F1048" s="9"/>
    </row>
    <row r="1049" spans="1:6" ht="12.75">
      <c r="A1049" s="3">
        <v>4</v>
      </c>
      <c r="B1049" s="3"/>
      <c r="C1049" s="4" t="str">
        <f ca="1">INDIRECT(ADDRESS(4+MOD(4-D1043+2*$E$2+1,2*$E$2+1),3))</f>
        <v>Player 6</v>
      </c>
      <c r="D1049" s="3" t="str">
        <f ca="1">INDIRECT(ADDRESS(4+MOD(30-D1043+2*$E$2+1,2*$E$2+1),3))</f>
        <v>Player 32</v>
      </c>
      <c r="E1049" s="3"/>
      <c r="F1049" s="9"/>
    </row>
    <row r="1050" spans="1:6" ht="12.75">
      <c r="A1050" s="3">
        <v>5</v>
      </c>
      <c r="B1050" s="3"/>
      <c r="C1050" s="4" t="str">
        <f ca="1">INDIRECT(ADDRESS(4+MOD(5-D1043+2*$E$2+1,2*$E$2+1),3))</f>
        <v>Player 7</v>
      </c>
      <c r="D1050" s="3" t="str">
        <f ca="1">INDIRECT(ADDRESS(4+MOD(29-D1043+2*$E$2+1,2*$E$2+1),3))</f>
        <v>Player 31</v>
      </c>
      <c r="E1050" s="3"/>
      <c r="F1050" s="9"/>
    </row>
    <row r="1051" spans="1:6" ht="12.75">
      <c r="A1051" s="3">
        <v>6</v>
      </c>
      <c r="B1051" s="3"/>
      <c r="C1051" s="4" t="str">
        <f ca="1">INDIRECT(ADDRESS(4+MOD(6-D1043+2*$E$2+1,2*$E$2+1),3))</f>
        <v>Player 8</v>
      </c>
      <c r="D1051" s="3" t="str">
        <f ca="1">INDIRECT(ADDRESS(4+MOD(28-D1043+2*$E$2+1,2*$E$2+1),3))</f>
        <v>Player 30</v>
      </c>
      <c r="E1051" s="3"/>
      <c r="F1051" s="9"/>
    </row>
    <row r="1052" spans="1:6" ht="12.75">
      <c r="A1052" s="3">
        <v>7</v>
      </c>
      <c r="B1052" s="3"/>
      <c r="C1052" s="4" t="str">
        <f ca="1">INDIRECT(ADDRESS(4+MOD(7-D1043+2*$E$2+1,2*$E$2+1),3))</f>
        <v>Player 9</v>
      </c>
      <c r="D1052" s="3" t="str">
        <f ca="1">INDIRECT(ADDRESS(4+MOD(27-D1043+2*$E$2+1,2*$E$2+1),3))</f>
        <v>Player 29</v>
      </c>
      <c r="E1052" s="3"/>
      <c r="F1052" s="9"/>
    </row>
    <row r="1053" spans="1:6" ht="12.75">
      <c r="A1053" s="3">
        <v>8</v>
      </c>
      <c r="B1053" s="3"/>
      <c r="C1053" s="4" t="str">
        <f ca="1">INDIRECT(ADDRESS(4+MOD(8-D1043+2*$E$2+1,2*$E$2+1),3))</f>
        <v>Player 10</v>
      </c>
      <c r="D1053" s="3" t="str">
        <f ca="1">INDIRECT(ADDRESS(4+MOD(26-D1043+2*$E$2+1,2*$E$2+1),3))</f>
        <v>Player 28</v>
      </c>
      <c r="E1053" s="3"/>
      <c r="F1053" s="9"/>
    </row>
    <row r="1054" spans="1:6" ht="12.75">
      <c r="A1054" s="3">
        <v>9</v>
      </c>
      <c r="B1054" s="3"/>
      <c r="C1054" s="4" t="str">
        <f ca="1">INDIRECT(ADDRESS(4+MOD(9-D1043+2*$E$2+1,2*$E$2+1),3))</f>
        <v>Player 11</v>
      </c>
      <c r="D1054" s="3" t="str">
        <f ca="1">INDIRECT(ADDRESS(4+MOD(25-D1043+2*$E$2+1,2*$E$2+1),3))</f>
        <v>Player 27</v>
      </c>
      <c r="E1054" s="3"/>
      <c r="F1054" s="9"/>
    </row>
    <row r="1055" spans="1:6" ht="12.75">
      <c r="A1055" s="3">
        <v>10</v>
      </c>
      <c r="B1055" s="3"/>
      <c r="C1055" s="4" t="str">
        <f ca="1">INDIRECT(ADDRESS(4+MOD(10-D1043+2*$E$2+1,2*$E$2+1),3))</f>
        <v>Player 12</v>
      </c>
      <c r="D1055" s="3" t="str">
        <f ca="1">INDIRECT(ADDRESS(4+MOD(24-D1043+2*$E$2+1,2*$E$2+1),3))</f>
        <v>Player 26</v>
      </c>
      <c r="E1055" s="3"/>
      <c r="F1055" s="9"/>
    </row>
    <row r="1056" spans="1:6" ht="12.75">
      <c r="A1056" s="3">
        <v>11</v>
      </c>
      <c r="B1056" s="3"/>
      <c r="C1056" s="4" t="str">
        <f ca="1">INDIRECT(ADDRESS(4+MOD(11-D1043+2*$E$2+1,2*$E$2+1),3))</f>
        <v>Player 13</v>
      </c>
      <c r="D1056" s="3" t="str">
        <f ca="1">INDIRECT(ADDRESS(4+MOD(23-D1043+2*$E$2+1,2*$E$2+1),3))</f>
        <v>Player 25</v>
      </c>
      <c r="E1056" s="3"/>
      <c r="F1056" s="9"/>
    </row>
    <row r="1057" spans="1:6" ht="12.75">
      <c r="A1057" s="3">
        <v>12</v>
      </c>
      <c r="B1057" s="3"/>
      <c r="C1057" s="4" t="str">
        <f ca="1">INDIRECT(ADDRESS(4+MOD(12-D1043+2*$E$2+1,2*$E$2+1),3))</f>
        <v>Player 14</v>
      </c>
      <c r="D1057" s="3" t="str">
        <f ca="1">INDIRECT(ADDRESS(4+MOD(22-D1043+2*$E$2+1,2*$E$2+1),3))</f>
        <v>Player 24</v>
      </c>
      <c r="E1057" s="3"/>
      <c r="F1057" s="9"/>
    </row>
    <row r="1058" spans="1:6" ht="12.75">
      <c r="A1058" s="3">
        <v>13</v>
      </c>
      <c r="B1058" s="3"/>
      <c r="C1058" s="4" t="str">
        <f ca="1">INDIRECT(ADDRESS(4+MOD(13-D1043+2*$E$2+1,2*$E$2+1),3))</f>
        <v>Player 15</v>
      </c>
      <c r="D1058" s="3" t="str">
        <f ca="1">INDIRECT(ADDRESS(4+MOD(21-D1043+2*$E$2+1,2*$E$2+1),3))</f>
        <v>Player 23</v>
      </c>
      <c r="E1058" s="3"/>
      <c r="F1058" s="9"/>
    </row>
    <row r="1059" spans="1:6" ht="12.75">
      <c r="A1059" s="3">
        <v>14</v>
      </c>
      <c r="B1059" s="3"/>
      <c r="C1059" s="4" t="str">
        <f ca="1">INDIRECT(ADDRESS(4+MOD(14-D1043+2*$E$2+1,2*$E$2+1),3))</f>
        <v>Player 16</v>
      </c>
      <c r="D1059" s="3" t="str">
        <f ca="1">INDIRECT(ADDRESS(4+MOD(20-D1043+2*$E$2+1,2*$E$2+1),3))</f>
        <v>Player 22</v>
      </c>
      <c r="E1059" s="3"/>
      <c r="F1059" s="9"/>
    </row>
    <row r="1060" spans="1:6" ht="12.75">
      <c r="A1060" s="3">
        <v>15</v>
      </c>
      <c r="B1060" s="3"/>
      <c r="C1060" s="4" t="str">
        <f ca="1">INDIRECT(ADDRESS(4+MOD(15-D1043+2*$E$2+1,2*$E$2+1),3))</f>
        <v>Player 17</v>
      </c>
      <c r="D1060" s="3" t="str">
        <f ca="1">INDIRECT(ADDRESS(4+MOD(19-D1043+2*$E$2+1,2*$E$2+1),3))</f>
        <v>Player 21</v>
      </c>
      <c r="E1060" s="3"/>
      <c r="F1060" s="9"/>
    </row>
    <row r="1061" spans="1:6" ht="12.75">
      <c r="A1061" s="3">
        <v>16</v>
      </c>
      <c r="B1061" s="3"/>
      <c r="C1061" s="4" t="str">
        <f ca="1">INDIRECT(ADDRESS(4+MOD(16-D1043+2*$E$2+1,2*$E$2+1),3))</f>
        <v>Player 18</v>
      </c>
      <c r="D1061" s="3" t="str">
        <f ca="1">INDIRECT(ADDRESS(4+MOD(18-D1043+2*$E$2+1,2*$E$2+1),3))</f>
        <v>Player 20</v>
      </c>
      <c r="E1061" s="3"/>
      <c r="F1061" s="9"/>
    </row>
    <row r="1062" spans="1:6" ht="12.75">
      <c r="A1062" s="6"/>
      <c r="B1062" s="6"/>
      <c r="C1062" s="7" t="str">
        <f ca="1">INDIRECT(ADDRESS(4+MOD(17-D1043+2*$E$2+1,2*$E$2+1),3))</f>
        <v>Player 19</v>
      </c>
      <c r="D1062" s="6" t="s">
        <v>6</v>
      </c>
      <c r="E1062" s="6"/>
      <c r="F1062" s="10"/>
    </row>
    <row r="1072" ht="12.75">
      <c r="A1072" t="s">
        <v>9</v>
      </c>
    </row>
    <row r="1073" spans="3:4" ht="12.75">
      <c r="C1073" s="1" t="s">
        <v>50</v>
      </c>
      <c r="D1073" s="2">
        <v>33</v>
      </c>
    </row>
    <row r="1075" spans="1:6" ht="12.75">
      <c r="A1075" s="3" t="s">
        <v>5</v>
      </c>
      <c r="B1075" s="5" t="s">
        <v>3</v>
      </c>
      <c r="C1075" s="4" t="s">
        <v>11</v>
      </c>
      <c r="D1075" s="3" t="s">
        <v>10</v>
      </c>
      <c r="E1075" s="5" t="s">
        <v>3</v>
      </c>
      <c r="F1075" s="9" t="s">
        <v>4</v>
      </c>
    </row>
    <row r="1076" spans="1:6" ht="12.75">
      <c r="A1076" s="3">
        <v>1</v>
      </c>
      <c r="B1076" s="3"/>
      <c r="C1076" s="4" t="str">
        <f ca="1">INDIRECT(ADDRESS(4+MOD(1-D1073+2*$E$2+1,2*$E$2+1),3))</f>
        <v>Player 2</v>
      </c>
      <c r="D1076" s="3" t="str">
        <f ca="1">INDIRECT(ADDRESS(4+MOD(33-D1073+2*$E$2+1,2*$E$2+1),3))</f>
        <v>Player 1</v>
      </c>
      <c r="E1076" s="3"/>
      <c r="F1076" s="9"/>
    </row>
    <row r="1077" spans="1:6" ht="12.75">
      <c r="A1077" s="3">
        <v>2</v>
      </c>
      <c r="B1077" s="3"/>
      <c r="C1077" s="4" t="str">
        <f ca="1">INDIRECT(ADDRESS(4+MOD(2-D1073+2*$E$2+1,2*$E$2+1),3))</f>
        <v>Player 3</v>
      </c>
      <c r="D1077" s="3" t="str">
        <f ca="1">INDIRECT(ADDRESS(4+MOD(32-D1073+2*$E$2+1,2*$E$2+1),3))</f>
        <v>Player 33 or Rest</v>
      </c>
      <c r="E1077" s="3"/>
      <c r="F1077" s="9"/>
    </row>
    <row r="1078" spans="1:6" ht="12.75">
      <c r="A1078" s="3">
        <v>3</v>
      </c>
      <c r="B1078" s="3"/>
      <c r="C1078" s="4" t="str">
        <f ca="1">INDIRECT(ADDRESS(4+MOD(3-D1073+2*$E$2+1,2*$E$2+1),3))</f>
        <v>Player 4</v>
      </c>
      <c r="D1078" s="3" t="str">
        <f ca="1">INDIRECT(ADDRESS(4+MOD(31-D1073+2*$E$2+1,2*$E$2+1),3))</f>
        <v>Player 32</v>
      </c>
      <c r="E1078" s="3"/>
      <c r="F1078" s="9"/>
    </row>
    <row r="1079" spans="1:6" ht="12.75">
      <c r="A1079" s="3">
        <v>4</v>
      </c>
      <c r="B1079" s="3"/>
      <c r="C1079" s="4" t="str">
        <f ca="1">INDIRECT(ADDRESS(4+MOD(4-D1073+2*$E$2+1,2*$E$2+1),3))</f>
        <v>Player 5</v>
      </c>
      <c r="D1079" s="3" t="str">
        <f ca="1">INDIRECT(ADDRESS(4+MOD(30-D1073+2*$E$2+1,2*$E$2+1),3))</f>
        <v>Player 31</v>
      </c>
      <c r="E1079" s="3"/>
      <c r="F1079" s="9"/>
    </row>
    <row r="1080" spans="1:6" ht="12.75">
      <c r="A1080" s="3">
        <v>5</v>
      </c>
      <c r="B1080" s="3"/>
      <c r="C1080" s="4" t="str">
        <f ca="1">INDIRECT(ADDRESS(4+MOD(5-D1073+2*$E$2+1,2*$E$2+1),3))</f>
        <v>Player 6</v>
      </c>
      <c r="D1080" s="3" t="str">
        <f ca="1">INDIRECT(ADDRESS(4+MOD(29-D1073+2*$E$2+1,2*$E$2+1),3))</f>
        <v>Player 30</v>
      </c>
      <c r="E1080" s="3"/>
      <c r="F1080" s="9"/>
    </row>
    <row r="1081" spans="1:6" ht="12.75">
      <c r="A1081" s="3">
        <v>6</v>
      </c>
      <c r="B1081" s="3"/>
      <c r="C1081" s="4" t="str">
        <f ca="1">INDIRECT(ADDRESS(4+MOD(6-D1073+2*$E$2+1,2*$E$2+1),3))</f>
        <v>Player 7</v>
      </c>
      <c r="D1081" s="3" t="str">
        <f ca="1">INDIRECT(ADDRESS(4+MOD(28-D1073+2*$E$2+1,2*$E$2+1),3))</f>
        <v>Player 29</v>
      </c>
      <c r="E1081" s="3"/>
      <c r="F1081" s="9"/>
    </row>
    <row r="1082" spans="1:6" ht="12.75">
      <c r="A1082" s="3">
        <v>7</v>
      </c>
      <c r="B1082" s="3"/>
      <c r="C1082" s="4" t="str">
        <f ca="1">INDIRECT(ADDRESS(4+MOD(7-D1073+2*$E$2+1,2*$E$2+1),3))</f>
        <v>Player 8</v>
      </c>
      <c r="D1082" s="3" t="str">
        <f ca="1">INDIRECT(ADDRESS(4+MOD(27-D1073+2*$E$2+1,2*$E$2+1),3))</f>
        <v>Player 28</v>
      </c>
      <c r="E1082" s="3"/>
      <c r="F1082" s="9"/>
    </row>
    <row r="1083" spans="1:6" ht="12.75">
      <c r="A1083" s="3">
        <v>8</v>
      </c>
      <c r="B1083" s="3"/>
      <c r="C1083" s="4" t="str">
        <f ca="1">INDIRECT(ADDRESS(4+MOD(8-D1073+2*$E$2+1,2*$E$2+1),3))</f>
        <v>Player 9</v>
      </c>
      <c r="D1083" s="3" t="str">
        <f ca="1">INDIRECT(ADDRESS(4+MOD(26-D1073+2*$E$2+1,2*$E$2+1),3))</f>
        <v>Player 27</v>
      </c>
      <c r="E1083" s="3"/>
      <c r="F1083" s="9"/>
    </row>
    <row r="1084" spans="1:6" ht="12.75">
      <c r="A1084" s="3">
        <v>9</v>
      </c>
      <c r="B1084" s="3"/>
      <c r="C1084" s="4" t="str">
        <f ca="1">INDIRECT(ADDRESS(4+MOD(9-D1073+2*$E$2+1,2*$E$2+1),3))</f>
        <v>Player 10</v>
      </c>
      <c r="D1084" s="3" t="str">
        <f ca="1">INDIRECT(ADDRESS(4+MOD(25-D1073+2*$E$2+1,2*$E$2+1),3))</f>
        <v>Player 26</v>
      </c>
      <c r="E1084" s="3"/>
      <c r="F1084" s="9"/>
    </row>
    <row r="1085" spans="1:6" ht="12.75">
      <c r="A1085" s="3">
        <v>10</v>
      </c>
      <c r="B1085" s="3"/>
      <c r="C1085" s="4" t="str">
        <f ca="1">INDIRECT(ADDRESS(4+MOD(10-D1073+2*$E$2+1,2*$E$2+1),3))</f>
        <v>Player 11</v>
      </c>
      <c r="D1085" s="3" t="str">
        <f ca="1">INDIRECT(ADDRESS(4+MOD(24-D1073+2*$E$2+1,2*$E$2+1),3))</f>
        <v>Player 25</v>
      </c>
      <c r="E1085" s="3"/>
      <c r="F1085" s="9"/>
    </row>
    <row r="1086" spans="1:6" ht="12.75">
      <c r="A1086" s="3">
        <v>11</v>
      </c>
      <c r="B1086" s="3"/>
      <c r="C1086" s="4" t="str">
        <f ca="1">INDIRECT(ADDRESS(4+MOD(11-D1073+2*$E$2+1,2*$E$2+1),3))</f>
        <v>Player 12</v>
      </c>
      <c r="D1086" s="3" t="str">
        <f ca="1">INDIRECT(ADDRESS(4+MOD(23-D1073+2*$E$2+1,2*$E$2+1),3))</f>
        <v>Player 24</v>
      </c>
      <c r="E1086" s="3"/>
      <c r="F1086" s="9"/>
    </row>
    <row r="1087" spans="1:6" ht="12.75">
      <c r="A1087" s="3">
        <v>12</v>
      </c>
      <c r="B1087" s="3"/>
      <c r="C1087" s="4" t="str">
        <f ca="1">INDIRECT(ADDRESS(4+MOD(12-D1073+2*$E$2+1,2*$E$2+1),3))</f>
        <v>Player 13</v>
      </c>
      <c r="D1087" s="3" t="str">
        <f ca="1">INDIRECT(ADDRESS(4+MOD(22-D1073+2*$E$2+1,2*$E$2+1),3))</f>
        <v>Player 23</v>
      </c>
      <c r="E1087" s="3"/>
      <c r="F1087" s="9"/>
    </row>
    <row r="1088" spans="1:6" ht="12.75">
      <c r="A1088" s="3">
        <v>13</v>
      </c>
      <c r="B1088" s="3"/>
      <c r="C1088" s="4" t="str">
        <f ca="1">INDIRECT(ADDRESS(4+MOD(13-D1073+2*$E$2+1,2*$E$2+1),3))</f>
        <v>Player 14</v>
      </c>
      <c r="D1088" s="3" t="str">
        <f ca="1">INDIRECT(ADDRESS(4+MOD(21-D1073+2*$E$2+1,2*$E$2+1),3))</f>
        <v>Player 22</v>
      </c>
      <c r="E1088" s="3"/>
      <c r="F1088" s="9"/>
    </row>
    <row r="1089" spans="1:6" ht="12.75">
      <c r="A1089" s="3">
        <v>14</v>
      </c>
      <c r="B1089" s="3"/>
      <c r="C1089" s="4" t="str">
        <f ca="1">INDIRECT(ADDRESS(4+MOD(14-D1073+2*$E$2+1,2*$E$2+1),3))</f>
        <v>Player 15</v>
      </c>
      <c r="D1089" s="3" t="str">
        <f ca="1">INDIRECT(ADDRESS(4+MOD(20-D1073+2*$E$2+1,2*$E$2+1),3))</f>
        <v>Player 21</v>
      </c>
      <c r="E1089" s="3"/>
      <c r="F1089" s="9"/>
    </row>
    <row r="1090" spans="1:6" ht="12.75">
      <c r="A1090" s="3">
        <v>15</v>
      </c>
      <c r="B1090" s="3"/>
      <c r="C1090" s="4" t="str">
        <f ca="1">INDIRECT(ADDRESS(4+MOD(15-D1073+2*$E$2+1,2*$E$2+1),3))</f>
        <v>Player 16</v>
      </c>
      <c r="D1090" s="3" t="str">
        <f ca="1">INDIRECT(ADDRESS(4+MOD(19-D1073+2*$E$2+1,2*$E$2+1),3))</f>
        <v>Player 20</v>
      </c>
      <c r="E1090" s="3"/>
      <c r="F1090" s="9"/>
    </row>
    <row r="1091" spans="1:6" ht="12.75">
      <c r="A1091" s="3">
        <v>16</v>
      </c>
      <c r="B1091" s="3"/>
      <c r="C1091" s="4" t="str">
        <f ca="1">INDIRECT(ADDRESS(4+MOD(16-D1073+2*$E$2+1,2*$E$2+1),3))</f>
        <v>Player 17</v>
      </c>
      <c r="D1091" s="3" t="str">
        <f ca="1">INDIRECT(ADDRESS(4+MOD(18-D1073+2*$E$2+1,2*$E$2+1),3))</f>
        <v>Player 19</v>
      </c>
      <c r="E1091" s="3"/>
      <c r="F1091" s="9"/>
    </row>
    <row r="1092" spans="1:6" ht="12.75">
      <c r="A1092" s="6"/>
      <c r="B1092" s="6"/>
      <c r="C1092" s="7" t="str">
        <f ca="1">INDIRECT(ADDRESS(4+MOD(17-D1073+2*$E$2+1,2*$E$2+1),3))</f>
        <v>Player 18</v>
      </c>
      <c r="D1092" s="6" t="s">
        <v>6</v>
      </c>
      <c r="E1092" s="6"/>
      <c r="F1092" s="10"/>
    </row>
    <row r="1100" spans="1:6" ht="12.75">
      <c r="A1100" t="s">
        <v>46</v>
      </c>
      <c r="C1100" s="1" t="s">
        <v>47</v>
      </c>
      <c r="D1100" s="2">
        <v>1</v>
      </c>
      <c r="F1100"/>
    </row>
    <row r="1101" spans="3:6" ht="12.75">
      <c r="C1101" s="1" t="s">
        <v>48</v>
      </c>
      <c r="D1101" s="2" t="str">
        <f ca="1">INDIRECT(ADDRESS(3+D1100,3))</f>
        <v>Player 1</v>
      </c>
      <c r="F1101"/>
    </row>
    <row r="1102" ht="12.75">
      <c r="F1102"/>
    </row>
    <row r="1103" spans="1:7" ht="12.75">
      <c r="A1103" s="3" t="s">
        <v>51</v>
      </c>
      <c r="B1103" s="13" t="s">
        <v>5</v>
      </c>
      <c r="C1103" s="4" t="s">
        <v>11</v>
      </c>
      <c r="D1103" s="3" t="s">
        <v>10</v>
      </c>
      <c r="E1103" s="5" t="s">
        <v>3</v>
      </c>
      <c r="F1103" s="3" t="s">
        <v>4</v>
      </c>
      <c r="G1103" t="s">
        <v>49</v>
      </c>
    </row>
    <row r="1104" spans="1:7" ht="12.75">
      <c r="A1104" s="3">
        <v>1</v>
      </c>
      <c r="B1104" s="4">
        <f>IF(G1104=$E$2+1,0,IF(G1104&lt;$E$2+1,G1104,$E$2+$E$2+2-G1104))</f>
        <v>1</v>
      </c>
      <c r="C1104" s="4" t="str">
        <f ca="1">IF(G1104=$E$2+1,D1101,INDIRECT(ADDRESS(4+MOD(IF(G1104&lt;$E$2+1,G1104,$E$2+$E$2+2-G1104)-A1104+2*$E$2+1,2*$E$2+1),3)))</f>
        <v>Player 1</v>
      </c>
      <c r="D1104" s="3" t="str">
        <f aca="true" ca="1" t="shared" si="0" ref="D1104:D1136">IF(G1104=$E$2+1,$F$3,INDIRECT(ADDRESS(4+MOD(IF(G1104&lt;$E$2+1,$E$2+$E$2+2-G1104,G1104)-A1104+2*$E$2+1,2*$E$2+1),3)))</f>
        <v>Player 33 or Rest</v>
      </c>
      <c r="E1104" s="5"/>
      <c r="F1104" s="3"/>
      <c r="G1104">
        <f>1+MOD(A1104+D1100-2,2*$E$2+1)</f>
        <v>1</v>
      </c>
    </row>
    <row r="1105" spans="1:7" ht="12.75">
      <c r="A1105" s="3">
        <v>2</v>
      </c>
      <c r="B1105" s="4">
        <f aca="true" t="shared" si="1" ref="B1105:B1136">IF(G1105=$E$2+1,0,IF(G1105&lt;$E$2+1,G1105,$E$2+$E$2+2-G1105))</f>
        <v>2</v>
      </c>
      <c r="C1105" s="4" t="str">
        <f ca="1">IF(G1105=$E$2+1,D1101,INDIRECT(ADDRESS(4+MOD(IF(G1105&lt;$E$2+1,G1105,$E$2+$E$2+2-G1105)-A1105+2*$E$2+1,2*$E$2+1),3)))</f>
        <v>Player 1</v>
      </c>
      <c r="D1105" s="3" t="str">
        <f ca="1" t="shared" si="0"/>
        <v>Player 31</v>
      </c>
      <c r="E1105" s="5"/>
      <c r="F1105" s="3"/>
      <c r="G1105">
        <f>1+MOD(A1105+D1100-2,2*$E$2+1)</f>
        <v>2</v>
      </c>
    </row>
    <row r="1106" spans="1:7" ht="12.75">
      <c r="A1106" s="3">
        <v>3</v>
      </c>
      <c r="B1106" s="4">
        <f t="shared" si="1"/>
        <v>3</v>
      </c>
      <c r="C1106" s="4" t="str">
        <f ca="1">IF(G1106=$E$2+1,D1101,INDIRECT(ADDRESS(4+MOD(IF(G1106&lt;$E$2+1,G1106,$E$2+$E$2+2-G1106)-A1106+2*$E$2+1,2*$E$2+1),3)))</f>
        <v>Player 1</v>
      </c>
      <c r="D1106" s="3" t="str">
        <f ca="1" t="shared" si="0"/>
        <v>Player 29</v>
      </c>
      <c r="E1106" s="3"/>
      <c r="F1106" s="3"/>
      <c r="G1106">
        <f>1+MOD(A1106+D1100-2,2*$E$2+1)</f>
        <v>3</v>
      </c>
    </row>
    <row r="1107" spans="1:7" ht="12.75">
      <c r="A1107" s="3">
        <v>4</v>
      </c>
      <c r="B1107" s="4">
        <f t="shared" si="1"/>
        <v>4</v>
      </c>
      <c r="C1107" s="4" t="str">
        <f ca="1">IF(G1107=$E$2+1,D1101,INDIRECT(ADDRESS(4+MOD(IF(G1107&lt;$E$2+1,G1107,$E$2+$E$2+2-G1107)-A1107+2*$E$2+1,2*$E$2+1),3)))</f>
        <v>Player 1</v>
      </c>
      <c r="D1107" s="3" t="str">
        <f ca="1" t="shared" si="0"/>
        <v>Player 27</v>
      </c>
      <c r="E1107" s="3"/>
      <c r="F1107" s="3"/>
      <c r="G1107">
        <f>1+MOD(A1107+D1100-2,2*$E$2+1)</f>
        <v>4</v>
      </c>
    </row>
    <row r="1108" spans="1:7" ht="12.75">
      <c r="A1108" s="3">
        <v>5</v>
      </c>
      <c r="B1108" s="4">
        <f t="shared" si="1"/>
        <v>5</v>
      </c>
      <c r="C1108" s="4" t="str">
        <f ca="1">IF(G1108=$E$2+1,D1101,INDIRECT(ADDRESS(4+MOD(IF(G1108&lt;$E$2+1,G1108,$E$2+$E$2+2-G1108)-A1108+2*$E$2+1,2*$E$2+1),3)))</f>
        <v>Player 1</v>
      </c>
      <c r="D1108" s="3" t="str">
        <f ca="1" t="shared" si="0"/>
        <v>Player 25</v>
      </c>
      <c r="E1108" s="3"/>
      <c r="F1108" s="3"/>
      <c r="G1108">
        <f>1+MOD(A1108+D1100-2,2*$E$2+1)</f>
        <v>5</v>
      </c>
    </row>
    <row r="1109" spans="1:7" ht="12.75">
      <c r="A1109" s="3">
        <v>6</v>
      </c>
      <c r="B1109" s="4">
        <f t="shared" si="1"/>
        <v>6</v>
      </c>
      <c r="C1109" s="4" t="str">
        <f ca="1">IF(G1109=$E$2+1,D1101,INDIRECT(ADDRESS(4+MOD(IF(G1109&lt;$E$2+1,G1109,$E$2+$E$2+2-G1109)-A1109+2*$E$2+1,2*$E$2+1),3)))</f>
        <v>Player 1</v>
      </c>
      <c r="D1109" s="3" t="str">
        <f ca="1" t="shared" si="0"/>
        <v>Player 23</v>
      </c>
      <c r="E1109" s="3"/>
      <c r="F1109" s="3"/>
      <c r="G1109">
        <f>1+MOD(A1109+D1100-2,2*$E$2+1)</f>
        <v>6</v>
      </c>
    </row>
    <row r="1110" spans="1:7" ht="12.75">
      <c r="A1110" s="3">
        <v>7</v>
      </c>
      <c r="B1110" s="4">
        <f t="shared" si="1"/>
        <v>7</v>
      </c>
      <c r="C1110" s="4" t="str">
        <f ca="1">IF(G1110=$E$2+1,D1101,INDIRECT(ADDRESS(4+MOD(IF(G1110&lt;$E$2+1,G1110,$E$2+$E$2+2-G1110)-A1110+2*$E$2+1,2*$E$2+1),3)))</f>
        <v>Player 1</v>
      </c>
      <c r="D1110" s="3" t="str">
        <f ca="1" t="shared" si="0"/>
        <v>Player 21</v>
      </c>
      <c r="E1110" s="3"/>
      <c r="F1110" s="3"/>
      <c r="G1110">
        <f>1+MOD(A1110+D1100-2,2*$E$2+1)</f>
        <v>7</v>
      </c>
    </row>
    <row r="1111" spans="1:7" ht="12.75">
      <c r="A1111" s="3">
        <v>8</v>
      </c>
      <c r="B1111" s="4">
        <f t="shared" si="1"/>
        <v>8</v>
      </c>
      <c r="C1111" s="4" t="str">
        <f ca="1">IF(G1111=$E$2+1,D1101,INDIRECT(ADDRESS(4+MOD(IF(G1111&lt;$E$2+1,G1111,$E$2+$E$2+2-G1111)-A1111+2*$E$2+1,2*$E$2+1),3)))</f>
        <v>Player 1</v>
      </c>
      <c r="D1111" s="3" t="str">
        <f ca="1" t="shared" si="0"/>
        <v>Player 19</v>
      </c>
      <c r="E1111" s="3"/>
      <c r="F1111" s="3"/>
      <c r="G1111">
        <f>1+MOD(A1111+D1100-2,2*$E$2+1)</f>
        <v>8</v>
      </c>
    </row>
    <row r="1112" spans="1:7" ht="12.75">
      <c r="A1112" s="3">
        <v>9</v>
      </c>
      <c r="B1112" s="4">
        <f t="shared" si="1"/>
        <v>9</v>
      </c>
      <c r="C1112" s="4" t="str">
        <f ca="1">IF(G1112=$E$2+1,D1101,INDIRECT(ADDRESS(4+MOD(IF(G1112&lt;$E$2+1,G1112,$E$2+$E$2+2-G1112)-A1112+2*$E$2+1,2*$E$2+1),3)))</f>
        <v>Player 1</v>
      </c>
      <c r="D1112" s="3" t="str">
        <f ca="1" t="shared" si="0"/>
        <v>Player 17</v>
      </c>
      <c r="E1112" s="3"/>
      <c r="F1112" s="3"/>
      <c r="G1112">
        <f>1+MOD(A1112+D1100-2,2*$E$2+1)</f>
        <v>9</v>
      </c>
    </row>
    <row r="1113" spans="1:7" ht="12.75">
      <c r="A1113" s="3">
        <v>10</v>
      </c>
      <c r="B1113" s="4">
        <f t="shared" si="1"/>
        <v>10</v>
      </c>
      <c r="C1113" s="4" t="str">
        <f ca="1">IF(G1113=$E$2+1,D1101,INDIRECT(ADDRESS(4+MOD(IF(G1113&lt;$E$2+1,G1113,$E$2+$E$2+2-G1113)-A1113+2*$E$2+1,2*$E$2+1),3)))</f>
        <v>Player 1</v>
      </c>
      <c r="D1113" s="3" t="str">
        <f ca="1" t="shared" si="0"/>
        <v>Player 15</v>
      </c>
      <c r="E1113" s="3"/>
      <c r="F1113" s="3"/>
      <c r="G1113">
        <f>1+MOD(A1113+D1100-2,2*$E$2+1)</f>
        <v>10</v>
      </c>
    </row>
    <row r="1114" spans="1:7" ht="12.75">
      <c r="A1114" s="3">
        <v>11</v>
      </c>
      <c r="B1114" s="4">
        <f t="shared" si="1"/>
        <v>11</v>
      </c>
      <c r="C1114" s="4" t="str">
        <f ca="1">IF(G1114=$E$2+1,D1101,INDIRECT(ADDRESS(4+MOD(IF(G1114&lt;$E$2+1,G1114,$E$2+$E$2+2-G1114)-A1114+2*$E$2+1,2*$E$2+1),3)))</f>
        <v>Player 1</v>
      </c>
      <c r="D1114" s="3" t="str">
        <f ca="1" t="shared" si="0"/>
        <v>Player 13</v>
      </c>
      <c r="E1114" s="3"/>
      <c r="F1114" s="3"/>
      <c r="G1114">
        <f>1+MOD(A1114+D1100-2,2*$E$2+1)</f>
        <v>11</v>
      </c>
    </row>
    <row r="1115" spans="1:7" ht="12.75">
      <c r="A1115" s="3">
        <v>12</v>
      </c>
      <c r="B1115" s="4">
        <f t="shared" si="1"/>
        <v>12</v>
      </c>
      <c r="C1115" s="4" t="str">
        <f ca="1">IF(G1115=$E$2+1,D1101,INDIRECT(ADDRESS(4+MOD(IF(G1115&lt;$E$2+1,G1115,$E$2+$E$2+2-G1115)-A1115+2*$E$2+1,2*$E$2+1),3)))</f>
        <v>Player 1</v>
      </c>
      <c r="D1115" s="3" t="str">
        <f ca="1" t="shared" si="0"/>
        <v>Player 11</v>
      </c>
      <c r="E1115" s="3"/>
      <c r="F1115" s="3"/>
      <c r="G1115">
        <f>1+MOD(A1115+D1100-2,2*$E$2+1)</f>
        <v>12</v>
      </c>
    </row>
    <row r="1116" spans="1:7" ht="12.75">
      <c r="A1116" s="3">
        <v>13</v>
      </c>
      <c r="B1116" s="4">
        <f t="shared" si="1"/>
        <v>13</v>
      </c>
      <c r="C1116" s="4" t="str">
        <f ca="1">IF(G1116=$E$2+1,D1101,INDIRECT(ADDRESS(4+MOD(IF(G1116&lt;$E$2+1,G1116,$E$2+$E$2+2-G1116)-A1116+2*$E$2+1,2*$E$2+1),3)))</f>
        <v>Player 1</v>
      </c>
      <c r="D1116" s="3" t="str">
        <f ca="1" t="shared" si="0"/>
        <v>Player 9</v>
      </c>
      <c r="E1116" s="3"/>
      <c r="F1116" s="3"/>
      <c r="G1116">
        <f>1+MOD(A1116+D1100-2,2*$E$2+1)</f>
        <v>13</v>
      </c>
    </row>
    <row r="1117" spans="1:7" ht="12.75">
      <c r="A1117" s="3">
        <v>14</v>
      </c>
      <c r="B1117" s="4">
        <f t="shared" si="1"/>
        <v>14</v>
      </c>
      <c r="C1117" s="4" t="str">
        <f ca="1">IF(G1117=$E$2+1,D1101,INDIRECT(ADDRESS(4+MOD(IF(G1117&lt;$E$2+1,G1117,$E$2+$E$2+2-G1117)-A1117+2*$E$2+1,2*$E$2+1),3)))</f>
        <v>Player 1</v>
      </c>
      <c r="D1117" s="3" t="str">
        <f ca="1" t="shared" si="0"/>
        <v>Player 7</v>
      </c>
      <c r="E1117" s="3"/>
      <c r="F1117" s="3"/>
      <c r="G1117">
        <f>1+MOD(A1117+D1100-2,2*$E$2+1)</f>
        <v>14</v>
      </c>
    </row>
    <row r="1118" spans="1:7" ht="12.75">
      <c r="A1118" s="3">
        <v>15</v>
      </c>
      <c r="B1118" s="4">
        <f t="shared" si="1"/>
        <v>15</v>
      </c>
      <c r="C1118" s="4" t="str">
        <f ca="1">IF(G1118=$E$2+1,D1101,INDIRECT(ADDRESS(4+MOD(IF(G1118&lt;$E$2+1,G1118,$E$2+$E$2+2-G1118)-A1118+2*$E$2+1,2*$E$2+1),3)))</f>
        <v>Player 1</v>
      </c>
      <c r="D1118" s="3" t="str">
        <f ca="1" t="shared" si="0"/>
        <v>Player 5</v>
      </c>
      <c r="E1118" s="3"/>
      <c r="F1118" s="3"/>
      <c r="G1118">
        <f>1+MOD(A1118+D1100-2,2*$E$2+1)</f>
        <v>15</v>
      </c>
    </row>
    <row r="1119" spans="1:7" ht="12.75">
      <c r="A1119" s="3">
        <v>16</v>
      </c>
      <c r="B1119" s="4">
        <f t="shared" si="1"/>
        <v>16</v>
      </c>
      <c r="C1119" s="4" t="str">
        <f ca="1">IF(G1119=$E$2+1,D1101,INDIRECT(ADDRESS(4+MOD(IF(G1119&lt;$E$2+1,G1119,$E$2+$E$2+2-G1119)-A1119+2*$E$2+1,2*$E$2+1),3)))</f>
        <v>Player 1</v>
      </c>
      <c r="D1119" s="3" t="str">
        <f ca="1" t="shared" si="0"/>
        <v>Player 3</v>
      </c>
      <c r="E1119" s="3"/>
      <c r="F1119" s="3"/>
      <c r="G1119">
        <f>1+MOD(A1119+D1100-2,2*$E$2+1)</f>
        <v>16</v>
      </c>
    </row>
    <row r="1120" spans="1:7" ht="12.75">
      <c r="A1120" s="3">
        <v>17</v>
      </c>
      <c r="B1120" s="4">
        <f t="shared" si="1"/>
        <v>0</v>
      </c>
      <c r="C1120" s="4" t="str">
        <f ca="1">IF(G1120=$E$2+1,D1101,INDIRECT(ADDRESS(4+MOD(IF(G1120&lt;$E$2+1,G1120,$E$2+$E$2+2-G1120)-A1120+2*$E$2+1,2*$E$2+1),3)))</f>
        <v>Player 1</v>
      </c>
      <c r="D1120" s="3" t="str">
        <f ca="1" t="shared" si="0"/>
        <v>Rest</v>
      </c>
      <c r="E1120" s="3"/>
      <c r="F1120" s="3"/>
      <c r="G1120">
        <f>1+MOD(A1120+D1100-2,2*$E$2+1)</f>
        <v>17</v>
      </c>
    </row>
    <row r="1121" spans="1:7" ht="12.75">
      <c r="A1121" s="3">
        <v>18</v>
      </c>
      <c r="B1121" s="4">
        <f t="shared" si="1"/>
        <v>16</v>
      </c>
      <c r="C1121" s="4" t="str">
        <f ca="1">IF(G1121=$E$2+1,D1101,INDIRECT(ADDRESS(4+MOD(IF(G1121&lt;$E$2+1,G1121,$E$2+$E$2+2-G1121)-A1121+2*$E$2+1,2*$E$2+1),3)))</f>
        <v>Player 32</v>
      </c>
      <c r="D1121" s="3" t="str">
        <f ca="1" t="shared" si="0"/>
        <v>Player 1</v>
      </c>
      <c r="E1121" s="3"/>
      <c r="F1121" s="3"/>
      <c r="G1121">
        <f>1+MOD(A1121+D1100-2,2*$E$2+1)</f>
        <v>18</v>
      </c>
    </row>
    <row r="1122" spans="1:7" ht="12.75">
      <c r="A1122" s="3">
        <v>19</v>
      </c>
      <c r="B1122" s="4">
        <f t="shared" si="1"/>
        <v>15</v>
      </c>
      <c r="C1122" s="4" t="str">
        <f ca="1">IF(G1122=$E$2+1,D1101,INDIRECT(ADDRESS(4+MOD(IF(G1122&lt;$E$2+1,G1122,$E$2+$E$2+2-G1122)-A1122+2*$E$2+1,2*$E$2+1),3)))</f>
        <v>Player 30</v>
      </c>
      <c r="D1122" s="3" t="str">
        <f ca="1" t="shared" si="0"/>
        <v>Player 1</v>
      </c>
      <c r="E1122" s="3"/>
      <c r="F1122" s="3"/>
      <c r="G1122">
        <f>1+MOD(A1122+D1100-2,2*$E$2+1)</f>
        <v>19</v>
      </c>
    </row>
    <row r="1123" spans="1:7" ht="12.75">
      <c r="A1123" s="3">
        <v>20</v>
      </c>
      <c r="B1123" s="4">
        <f t="shared" si="1"/>
        <v>14</v>
      </c>
      <c r="C1123" s="4" t="str">
        <f ca="1">IF(G1123=$E$2+1,D1101,INDIRECT(ADDRESS(4+MOD(IF(G1123&lt;$E$2+1,G1123,$E$2+$E$2+2-G1123)-A1123+2*$E$2+1,2*$E$2+1),3)))</f>
        <v>Player 28</v>
      </c>
      <c r="D1123" s="3" t="str">
        <f ca="1" t="shared" si="0"/>
        <v>Player 1</v>
      </c>
      <c r="E1123" s="3"/>
      <c r="F1123" s="3"/>
      <c r="G1123">
        <f>1+MOD(A1123+D1100-2,2*$E$2+1)</f>
        <v>20</v>
      </c>
    </row>
    <row r="1124" spans="1:7" ht="12.75">
      <c r="A1124" s="3">
        <v>21</v>
      </c>
      <c r="B1124" s="4">
        <f t="shared" si="1"/>
        <v>13</v>
      </c>
      <c r="C1124" s="4" t="str">
        <f ca="1">IF(G1124=$E$2+1,D1101,INDIRECT(ADDRESS(4+MOD(IF(G1124&lt;$E$2+1,G1124,$E$2+$E$2+2-G1124)-A1124+2*$E$2+1,2*$E$2+1),3)))</f>
        <v>Player 26</v>
      </c>
      <c r="D1124" s="3" t="str">
        <f ca="1" t="shared" si="0"/>
        <v>Player 1</v>
      </c>
      <c r="E1124" s="3"/>
      <c r="F1124" s="3"/>
      <c r="G1124">
        <f>1+MOD(A1124+D1100-2,2*$E$2+1)</f>
        <v>21</v>
      </c>
    </row>
    <row r="1125" spans="1:7" ht="12.75">
      <c r="A1125" s="3">
        <v>22</v>
      </c>
      <c r="B1125" s="4">
        <f>IF(G1125=$E$2+1,0,IF(G1125&lt;$E$2+1,G1125,$E$2+$E$2+2-G1125))</f>
        <v>12</v>
      </c>
      <c r="C1125" s="4" t="str">
        <f ca="1">IF(G1125=$E$2+1,D1101,INDIRECT(ADDRESS(4+MOD(IF(G1125&lt;$E$2+1,G1125,$E$2+$E$2+2-G1125)-A1125+2*$E$2+1,2*$E$2+1),3)))</f>
        <v>Player 24</v>
      </c>
      <c r="D1125" s="3" t="str">
        <f ca="1" t="shared" si="0"/>
        <v>Player 1</v>
      </c>
      <c r="E1125" s="3"/>
      <c r="F1125" s="3"/>
      <c r="G1125">
        <f>1+MOD(A1125+D1100-2,2*$E$2+1)</f>
        <v>22</v>
      </c>
    </row>
    <row r="1126" spans="1:7" ht="12.75">
      <c r="A1126" s="3">
        <v>23</v>
      </c>
      <c r="B1126" s="4">
        <f>IF(G1126=$E$2+1,0,IF(G1126&lt;$E$2+1,G1126,$E$2+$E$2+2-G1126))</f>
        <v>11</v>
      </c>
      <c r="C1126" s="4" t="str">
        <f ca="1">IF(G1126=$E$2+1,D1101,INDIRECT(ADDRESS(4+MOD(IF(G1126&lt;$E$2+1,G1126,$E$2+$E$2+2-G1126)-A1126+2*$E$2+1,2*$E$2+1),3)))</f>
        <v>Player 22</v>
      </c>
      <c r="D1126" s="3" t="str">
        <f ca="1" t="shared" si="0"/>
        <v>Player 1</v>
      </c>
      <c r="E1126" s="3"/>
      <c r="F1126" s="3"/>
      <c r="G1126">
        <f>1+MOD(A1126+D1100-2,2*$E$2+1)</f>
        <v>23</v>
      </c>
    </row>
    <row r="1127" spans="1:7" ht="12.75">
      <c r="A1127" s="3">
        <v>24</v>
      </c>
      <c r="B1127" s="4">
        <f aca="true" t="shared" si="2" ref="B1127:B1134">IF(G1127=$E$2+1,0,IF(G1127&lt;$E$2+1,G1127,$E$2+$E$2+2-G1127))</f>
        <v>10</v>
      </c>
      <c r="C1127" s="4" t="str">
        <f ca="1">IF(G1127=$E$2+1,D1101,INDIRECT(ADDRESS(4+MOD(IF(G1127&lt;$E$2+1,G1127,$E$2+$E$2+2-G1127)-A1127+2*$E$2+1,2*$E$2+1),3)))</f>
        <v>Player 20</v>
      </c>
      <c r="D1127" s="3" t="str">
        <f ca="1" t="shared" si="0"/>
        <v>Player 1</v>
      </c>
      <c r="E1127" s="3"/>
      <c r="F1127" s="3"/>
      <c r="G1127">
        <f>1+MOD(A1127+D1100-2,2*$E$2+1)</f>
        <v>24</v>
      </c>
    </row>
    <row r="1128" spans="1:7" ht="12.75">
      <c r="A1128" s="3">
        <v>25</v>
      </c>
      <c r="B1128" s="4">
        <f t="shared" si="2"/>
        <v>9</v>
      </c>
      <c r="C1128" s="4" t="str">
        <f ca="1">IF(G1128=$E$2+1,D1101,INDIRECT(ADDRESS(4+MOD(IF(G1128&lt;$E$2+1,G1128,$E$2+$E$2+2-G1128)-A1128+2*$E$2+1,2*$E$2+1),3)))</f>
        <v>Player 18</v>
      </c>
      <c r="D1128" s="3" t="str">
        <f ca="1" t="shared" si="0"/>
        <v>Player 1</v>
      </c>
      <c r="E1128" s="3"/>
      <c r="F1128" s="3"/>
      <c r="G1128">
        <f>1+MOD(A1128+D1100-2,2*$E$2+1)</f>
        <v>25</v>
      </c>
    </row>
    <row r="1129" spans="1:7" ht="12.75">
      <c r="A1129" s="3">
        <v>26</v>
      </c>
      <c r="B1129" s="4">
        <f t="shared" si="2"/>
        <v>8</v>
      </c>
      <c r="C1129" s="4" t="str">
        <f ca="1">IF(G1129=$E$2+1,D1101,INDIRECT(ADDRESS(4+MOD(IF(G1129&lt;$E$2+1,G1129,$E$2+$E$2+2-G1129)-A1129+2*$E$2+1,2*$E$2+1),3)))</f>
        <v>Player 16</v>
      </c>
      <c r="D1129" s="3" t="str">
        <f ca="1" t="shared" si="0"/>
        <v>Player 1</v>
      </c>
      <c r="E1129" s="3"/>
      <c r="F1129" s="3"/>
      <c r="G1129">
        <f>1+MOD(A1129+D1100-2,2*$E$2+1)</f>
        <v>26</v>
      </c>
    </row>
    <row r="1130" spans="1:7" ht="12.75">
      <c r="A1130" s="3">
        <v>27</v>
      </c>
      <c r="B1130" s="4">
        <f t="shared" si="2"/>
        <v>7</v>
      </c>
      <c r="C1130" s="4" t="str">
        <f ca="1">IF(G1130=$E$2+1,D1101,INDIRECT(ADDRESS(4+MOD(IF(G1130&lt;$E$2+1,G1130,$E$2+$E$2+2-G1130)-A1130+2*$E$2+1,2*$E$2+1),3)))</f>
        <v>Player 14</v>
      </c>
      <c r="D1130" s="3" t="str">
        <f ca="1" t="shared" si="0"/>
        <v>Player 1</v>
      </c>
      <c r="E1130" s="3"/>
      <c r="F1130" s="3"/>
      <c r="G1130">
        <f>1+MOD(A1130+D1100-2,2*$E$2+1)</f>
        <v>27</v>
      </c>
    </row>
    <row r="1131" spans="1:7" ht="12.75">
      <c r="A1131" s="3">
        <v>28</v>
      </c>
      <c r="B1131" s="4">
        <f t="shared" si="2"/>
        <v>6</v>
      </c>
      <c r="C1131" s="4" t="str">
        <f ca="1">IF(G1131=$E$2+1,D1101,INDIRECT(ADDRESS(4+MOD(IF(G1131&lt;$E$2+1,G1131,$E$2+$E$2+2-G1131)-A1131+2*$E$2+1,2*$E$2+1),3)))</f>
        <v>Player 12</v>
      </c>
      <c r="D1131" s="3" t="str">
        <f ca="1" t="shared" si="0"/>
        <v>Player 1</v>
      </c>
      <c r="E1131" s="3"/>
      <c r="F1131" s="3"/>
      <c r="G1131">
        <f>1+MOD(A1131+D1100-2,2*$E$2+1)</f>
        <v>28</v>
      </c>
    </row>
    <row r="1132" spans="1:7" ht="12.75">
      <c r="A1132" s="3">
        <v>29</v>
      </c>
      <c r="B1132" s="4">
        <f t="shared" si="2"/>
        <v>5</v>
      </c>
      <c r="C1132" s="4" t="str">
        <f ca="1">IF(G1132=$E$2+1,D1101,INDIRECT(ADDRESS(4+MOD(IF(G1132&lt;$E$2+1,G1132,$E$2+$E$2+2-G1132)-A1132+2*$E$2+1,2*$E$2+1),3)))</f>
        <v>Player 10</v>
      </c>
      <c r="D1132" s="3" t="str">
        <f ca="1" t="shared" si="0"/>
        <v>Player 1</v>
      </c>
      <c r="E1132" s="3"/>
      <c r="F1132" s="3"/>
      <c r="G1132">
        <f>1+MOD(A1132+D1100-2,2*$E$2+1)</f>
        <v>29</v>
      </c>
    </row>
    <row r="1133" spans="1:7" ht="12.75">
      <c r="A1133" s="3">
        <v>30</v>
      </c>
      <c r="B1133" s="4">
        <f t="shared" si="2"/>
        <v>4</v>
      </c>
      <c r="C1133" s="4" t="str">
        <f ca="1">IF(G1133=$E$2+1,D1101,INDIRECT(ADDRESS(4+MOD(IF(G1133&lt;$E$2+1,G1133,$E$2+$E$2+2-G1133)-A1133+2*$E$2+1,2*$E$2+1),3)))</f>
        <v>Player 8</v>
      </c>
      <c r="D1133" s="3" t="str">
        <f ca="1">IF(G1133=$E$2+1,$F$3,INDIRECT(ADDRESS(4+MOD(IF(G1133&lt;$E$2+1,$E$2+$E$2+2-G1133,G1133)-A1133+2*$E$2+1,2*$E$2+1),3)))</f>
        <v>Player 1</v>
      </c>
      <c r="E1133" s="3"/>
      <c r="F1133" s="3"/>
      <c r="G1133">
        <f>1+MOD(A1133+D1100-2,2*$E$2+1)</f>
        <v>30</v>
      </c>
    </row>
    <row r="1134" spans="1:7" ht="12.75">
      <c r="A1134" s="3">
        <v>31</v>
      </c>
      <c r="B1134" s="4">
        <f t="shared" si="2"/>
        <v>3</v>
      </c>
      <c r="C1134" s="4" t="str">
        <f ca="1">IF(G1134=$E$2+1,D1101,INDIRECT(ADDRESS(4+MOD(IF(G1134&lt;$E$2+1,G1134,$E$2+$E$2+2-G1134)-A1134+2*$E$2+1,2*$E$2+1),3)))</f>
        <v>Player 6</v>
      </c>
      <c r="D1134" s="3" t="str">
        <f ca="1">IF(G1134=$E$2+1,$F$3,INDIRECT(ADDRESS(4+MOD(IF(G1134&lt;$E$2+1,$E$2+$E$2+2-G1134,G1134)-A1134+2*$E$2+1,2*$E$2+1),3)))</f>
        <v>Player 1</v>
      </c>
      <c r="E1134" s="3"/>
      <c r="F1134" s="3"/>
      <c r="G1134">
        <f>1+MOD(A1134+D1100-2,2*$E$2+1)</f>
        <v>31</v>
      </c>
    </row>
    <row r="1135" spans="1:7" ht="12.75">
      <c r="A1135" s="3">
        <v>32</v>
      </c>
      <c r="B1135" s="4">
        <f t="shared" si="1"/>
        <v>2</v>
      </c>
      <c r="C1135" s="4" t="str">
        <f ca="1">IF(G1135=$E$2+1,D1101,INDIRECT(ADDRESS(4+MOD(IF(G1135&lt;$E$2+1,G1135,$E$2+$E$2+2-G1135)-A1135+2*$E$2+1,2*$E$2+1),3)))</f>
        <v>Player 4</v>
      </c>
      <c r="D1135" s="3" t="str">
        <f ca="1" t="shared" si="0"/>
        <v>Player 1</v>
      </c>
      <c r="E1135" s="3"/>
      <c r="F1135" s="3"/>
      <c r="G1135">
        <f>1+MOD(A1135+D1100-2,2*$E$2+1)</f>
        <v>32</v>
      </c>
    </row>
    <row r="1136" spans="1:7" ht="12.75">
      <c r="A1136" s="3">
        <v>33</v>
      </c>
      <c r="B1136" s="4">
        <f t="shared" si="1"/>
        <v>1</v>
      </c>
      <c r="C1136" s="4" t="str">
        <f ca="1">IF(G1136=$E$2+1,D1101,INDIRECT(ADDRESS(4+MOD(IF(G1136&lt;$E$2+1,G1136,$E$2+$E$2+2-G1136)-A1136+2*$E$2+1,2*$E$2+1),3)))</f>
        <v>Player 2</v>
      </c>
      <c r="D1136" s="3" t="str">
        <f ca="1" t="shared" si="0"/>
        <v>Player 1</v>
      </c>
      <c r="E1136" s="3"/>
      <c r="F1136" s="3"/>
      <c r="G1136">
        <f>1+MOD(A1136+D1100-2,2*$E$2+1)</f>
        <v>33</v>
      </c>
    </row>
    <row r="1144" spans="1:6" ht="12.75">
      <c r="A1144" t="s">
        <v>46</v>
      </c>
      <c r="C1144" s="1" t="s">
        <v>47</v>
      </c>
      <c r="D1144" s="2">
        <v>2</v>
      </c>
      <c r="F1144"/>
    </row>
    <row r="1145" spans="3:6" ht="12.75">
      <c r="C1145" s="1" t="s">
        <v>48</v>
      </c>
      <c r="D1145" s="2" t="str">
        <f ca="1">INDIRECT(ADDRESS(3+D1144,3))</f>
        <v>Player 2</v>
      </c>
      <c r="F1145"/>
    </row>
    <row r="1146" ht="12.75">
      <c r="F1146"/>
    </row>
    <row r="1147" spans="1:7" ht="12.75">
      <c r="A1147" s="3" t="s">
        <v>51</v>
      </c>
      <c r="B1147" s="13" t="s">
        <v>5</v>
      </c>
      <c r="C1147" s="4" t="s">
        <v>11</v>
      </c>
      <c r="D1147" s="3" t="s">
        <v>10</v>
      </c>
      <c r="E1147" s="5" t="s">
        <v>3</v>
      </c>
      <c r="F1147" s="3" t="s">
        <v>4</v>
      </c>
      <c r="G1147" t="s">
        <v>49</v>
      </c>
    </row>
    <row r="1148" spans="1:7" ht="12.75">
      <c r="A1148" s="3">
        <v>1</v>
      </c>
      <c r="B1148" s="4">
        <f>IF(G1148=$E$2+1,0,IF(G1148&lt;$E$2+1,G1148,$E$2+$E$2+2-G1148))</f>
        <v>2</v>
      </c>
      <c r="C1148" s="4" t="str">
        <f ca="1">IF(G1148=$E$2+1,D1145,INDIRECT(ADDRESS(4+MOD(IF(G1148&lt;$E$2+1,G1148,$E$2+$E$2+2-G1148)-A1148+2*$E$2+1,2*$E$2+1),3)))</f>
        <v>Player 2</v>
      </c>
      <c r="D1148" s="3" t="str">
        <f aca="true" ca="1" t="shared" si="3" ref="D1148:D1180">IF(G1148=$E$2+1,$F$3,INDIRECT(ADDRESS(4+MOD(IF(G1148&lt;$E$2+1,$E$2+$E$2+2-G1148,G1148)-A1148+2*$E$2+1,2*$E$2+1),3)))</f>
        <v>Player 32</v>
      </c>
      <c r="E1148" s="5"/>
      <c r="F1148" s="3"/>
      <c r="G1148">
        <f>1+MOD(A1148+D1144-2,2*$E$2+1)</f>
        <v>2</v>
      </c>
    </row>
    <row r="1149" spans="1:7" ht="12.75">
      <c r="A1149" s="3">
        <v>2</v>
      </c>
      <c r="B1149" s="4">
        <f aca="true" t="shared" si="4" ref="B1149:B1168">IF(G1149=$E$2+1,0,IF(G1149&lt;$E$2+1,G1149,$E$2+$E$2+2-G1149))</f>
        <v>3</v>
      </c>
      <c r="C1149" s="4" t="str">
        <f ca="1">IF(G1149=$E$2+1,D1145,INDIRECT(ADDRESS(4+MOD(IF(G1149&lt;$E$2+1,G1149,$E$2+$E$2+2-G1149)-A1149+2*$E$2+1,2*$E$2+1),3)))</f>
        <v>Player 2</v>
      </c>
      <c r="D1149" s="3" t="str">
        <f ca="1" t="shared" si="3"/>
        <v>Player 30</v>
      </c>
      <c r="E1149" s="5"/>
      <c r="F1149" s="3"/>
      <c r="G1149">
        <f>1+MOD(A1149+D1144-2,2*$E$2+1)</f>
        <v>3</v>
      </c>
    </row>
    <row r="1150" spans="1:7" ht="12.75">
      <c r="A1150" s="3">
        <v>3</v>
      </c>
      <c r="B1150" s="4">
        <f t="shared" si="4"/>
        <v>4</v>
      </c>
      <c r="C1150" s="4" t="str">
        <f ca="1">IF(G1150=$E$2+1,D1145,INDIRECT(ADDRESS(4+MOD(IF(G1150&lt;$E$2+1,G1150,$E$2+$E$2+2-G1150)-A1150+2*$E$2+1,2*$E$2+1),3)))</f>
        <v>Player 2</v>
      </c>
      <c r="D1150" s="3" t="str">
        <f ca="1" t="shared" si="3"/>
        <v>Player 28</v>
      </c>
      <c r="E1150" s="3"/>
      <c r="F1150" s="3"/>
      <c r="G1150">
        <f>1+MOD(A1150+D1144-2,2*$E$2+1)</f>
        <v>4</v>
      </c>
    </row>
    <row r="1151" spans="1:7" ht="12.75">
      <c r="A1151" s="3">
        <v>4</v>
      </c>
      <c r="B1151" s="4">
        <f t="shared" si="4"/>
        <v>5</v>
      </c>
      <c r="C1151" s="4" t="str">
        <f ca="1">IF(G1151=$E$2+1,D1145,INDIRECT(ADDRESS(4+MOD(IF(G1151&lt;$E$2+1,G1151,$E$2+$E$2+2-G1151)-A1151+2*$E$2+1,2*$E$2+1),3)))</f>
        <v>Player 2</v>
      </c>
      <c r="D1151" s="3" t="str">
        <f ca="1" t="shared" si="3"/>
        <v>Player 26</v>
      </c>
      <c r="E1151" s="3"/>
      <c r="F1151" s="3"/>
      <c r="G1151">
        <f>1+MOD(A1151+D1144-2,2*$E$2+1)</f>
        <v>5</v>
      </c>
    </row>
    <row r="1152" spans="1:7" ht="12.75">
      <c r="A1152" s="3">
        <v>5</v>
      </c>
      <c r="B1152" s="4">
        <f t="shared" si="4"/>
        <v>6</v>
      </c>
      <c r="C1152" s="4" t="str">
        <f ca="1">IF(G1152=$E$2+1,D1145,INDIRECT(ADDRESS(4+MOD(IF(G1152&lt;$E$2+1,G1152,$E$2+$E$2+2-G1152)-A1152+2*$E$2+1,2*$E$2+1),3)))</f>
        <v>Player 2</v>
      </c>
      <c r="D1152" s="3" t="str">
        <f ca="1" t="shared" si="3"/>
        <v>Player 24</v>
      </c>
      <c r="E1152" s="3"/>
      <c r="F1152" s="3"/>
      <c r="G1152">
        <f>1+MOD(A1152+D1144-2,2*$E$2+1)</f>
        <v>6</v>
      </c>
    </row>
    <row r="1153" spans="1:7" ht="12.75">
      <c r="A1153" s="3">
        <v>6</v>
      </c>
      <c r="B1153" s="4">
        <f t="shared" si="4"/>
        <v>7</v>
      </c>
      <c r="C1153" s="4" t="str">
        <f ca="1">IF(G1153=$E$2+1,D1145,INDIRECT(ADDRESS(4+MOD(IF(G1153&lt;$E$2+1,G1153,$E$2+$E$2+2-G1153)-A1153+2*$E$2+1,2*$E$2+1),3)))</f>
        <v>Player 2</v>
      </c>
      <c r="D1153" s="3" t="str">
        <f ca="1" t="shared" si="3"/>
        <v>Player 22</v>
      </c>
      <c r="E1153" s="3"/>
      <c r="F1153" s="3"/>
      <c r="G1153">
        <f>1+MOD(A1153+D1144-2,2*$E$2+1)</f>
        <v>7</v>
      </c>
    </row>
    <row r="1154" spans="1:7" ht="12.75">
      <c r="A1154" s="3">
        <v>7</v>
      </c>
      <c r="B1154" s="4">
        <f t="shared" si="4"/>
        <v>8</v>
      </c>
      <c r="C1154" s="4" t="str">
        <f ca="1">IF(G1154=$E$2+1,D1145,INDIRECT(ADDRESS(4+MOD(IF(G1154&lt;$E$2+1,G1154,$E$2+$E$2+2-G1154)-A1154+2*$E$2+1,2*$E$2+1),3)))</f>
        <v>Player 2</v>
      </c>
      <c r="D1154" s="3" t="str">
        <f ca="1" t="shared" si="3"/>
        <v>Player 20</v>
      </c>
      <c r="E1154" s="3"/>
      <c r="F1154" s="3"/>
      <c r="G1154">
        <f>1+MOD(A1154+D1144-2,2*$E$2+1)</f>
        <v>8</v>
      </c>
    </row>
    <row r="1155" spans="1:7" ht="12.75">
      <c r="A1155" s="3">
        <v>8</v>
      </c>
      <c r="B1155" s="4">
        <f t="shared" si="4"/>
        <v>9</v>
      </c>
      <c r="C1155" s="4" t="str">
        <f ca="1">IF(G1155=$E$2+1,D1145,INDIRECT(ADDRESS(4+MOD(IF(G1155&lt;$E$2+1,G1155,$E$2+$E$2+2-G1155)-A1155+2*$E$2+1,2*$E$2+1),3)))</f>
        <v>Player 2</v>
      </c>
      <c r="D1155" s="3" t="str">
        <f ca="1" t="shared" si="3"/>
        <v>Player 18</v>
      </c>
      <c r="E1155" s="3"/>
      <c r="F1155" s="3"/>
      <c r="G1155">
        <f>1+MOD(A1155+D1144-2,2*$E$2+1)</f>
        <v>9</v>
      </c>
    </row>
    <row r="1156" spans="1:7" ht="12.75">
      <c r="A1156" s="3">
        <v>9</v>
      </c>
      <c r="B1156" s="4">
        <f t="shared" si="4"/>
        <v>10</v>
      </c>
      <c r="C1156" s="4" t="str">
        <f ca="1">IF(G1156=$E$2+1,D1145,INDIRECT(ADDRESS(4+MOD(IF(G1156&lt;$E$2+1,G1156,$E$2+$E$2+2-G1156)-A1156+2*$E$2+1,2*$E$2+1),3)))</f>
        <v>Player 2</v>
      </c>
      <c r="D1156" s="3" t="str">
        <f ca="1" t="shared" si="3"/>
        <v>Player 16</v>
      </c>
      <c r="E1156" s="3"/>
      <c r="F1156" s="3"/>
      <c r="G1156">
        <f>1+MOD(A1156+D1144-2,2*$E$2+1)</f>
        <v>10</v>
      </c>
    </row>
    <row r="1157" spans="1:7" ht="12.75">
      <c r="A1157" s="3">
        <v>10</v>
      </c>
      <c r="B1157" s="4">
        <f t="shared" si="4"/>
        <v>11</v>
      </c>
      <c r="C1157" s="4" t="str">
        <f ca="1">IF(G1157=$E$2+1,D1145,INDIRECT(ADDRESS(4+MOD(IF(G1157&lt;$E$2+1,G1157,$E$2+$E$2+2-G1157)-A1157+2*$E$2+1,2*$E$2+1),3)))</f>
        <v>Player 2</v>
      </c>
      <c r="D1157" s="3" t="str">
        <f ca="1" t="shared" si="3"/>
        <v>Player 14</v>
      </c>
      <c r="E1157" s="3"/>
      <c r="F1157" s="3"/>
      <c r="G1157">
        <f>1+MOD(A1157+D1144-2,2*$E$2+1)</f>
        <v>11</v>
      </c>
    </row>
    <row r="1158" spans="1:7" ht="12.75">
      <c r="A1158" s="3">
        <v>11</v>
      </c>
      <c r="B1158" s="4">
        <f t="shared" si="4"/>
        <v>12</v>
      </c>
      <c r="C1158" s="4" t="str">
        <f ca="1">IF(G1158=$E$2+1,D1145,INDIRECT(ADDRESS(4+MOD(IF(G1158&lt;$E$2+1,G1158,$E$2+$E$2+2-G1158)-A1158+2*$E$2+1,2*$E$2+1),3)))</f>
        <v>Player 2</v>
      </c>
      <c r="D1158" s="3" t="str">
        <f ca="1" t="shared" si="3"/>
        <v>Player 12</v>
      </c>
      <c r="E1158" s="3"/>
      <c r="F1158" s="3"/>
      <c r="G1158">
        <f>1+MOD(A1158+D1144-2,2*$E$2+1)</f>
        <v>12</v>
      </c>
    </row>
    <row r="1159" spans="1:7" ht="12.75">
      <c r="A1159" s="3">
        <v>12</v>
      </c>
      <c r="B1159" s="4">
        <f t="shared" si="4"/>
        <v>13</v>
      </c>
      <c r="C1159" s="4" t="str">
        <f ca="1">IF(G1159=$E$2+1,D1145,INDIRECT(ADDRESS(4+MOD(IF(G1159&lt;$E$2+1,G1159,$E$2+$E$2+2-G1159)-A1159+2*$E$2+1,2*$E$2+1),3)))</f>
        <v>Player 2</v>
      </c>
      <c r="D1159" s="3" t="str">
        <f ca="1" t="shared" si="3"/>
        <v>Player 10</v>
      </c>
      <c r="E1159" s="3"/>
      <c r="F1159" s="3"/>
      <c r="G1159">
        <f>1+MOD(A1159+D1144-2,2*$E$2+1)</f>
        <v>13</v>
      </c>
    </row>
    <row r="1160" spans="1:7" ht="12.75">
      <c r="A1160" s="3">
        <v>13</v>
      </c>
      <c r="B1160" s="4">
        <f t="shared" si="4"/>
        <v>14</v>
      </c>
      <c r="C1160" s="4" t="str">
        <f ca="1">IF(G1160=$E$2+1,D1145,INDIRECT(ADDRESS(4+MOD(IF(G1160&lt;$E$2+1,G1160,$E$2+$E$2+2-G1160)-A1160+2*$E$2+1,2*$E$2+1),3)))</f>
        <v>Player 2</v>
      </c>
      <c r="D1160" s="3" t="str">
        <f ca="1" t="shared" si="3"/>
        <v>Player 8</v>
      </c>
      <c r="E1160" s="3"/>
      <c r="F1160" s="3"/>
      <c r="G1160">
        <f>1+MOD(A1160+D1144-2,2*$E$2+1)</f>
        <v>14</v>
      </c>
    </row>
    <row r="1161" spans="1:7" ht="12.75">
      <c r="A1161" s="3">
        <v>14</v>
      </c>
      <c r="B1161" s="4">
        <f t="shared" si="4"/>
        <v>15</v>
      </c>
      <c r="C1161" s="4" t="str">
        <f ca="1">IF(G1161=$E$2+1,D1145,INDIRECT(ADDRESS(4+MOD(IF(G1161&lt;$E$2+1,G1161,$E$2+$E$2+2-G1161)-A1161+2*$E$2+1,2*$E$2+1),3)))</f>
        <v>Player 2</v>
      </c>
      <c r="D1161" s="3" t="str">
        <f ca="1" t="shared" si="3"/>
        <v>Player 6</v>
      </c>
      <c r="E1161" s="3"/>
      <c r="F1161" s="3"/>
      <c r="G1161">
        <f>1+MOD(A1161+D1144-2,2*$E$2+1)</f>
        <v>15</v>
      </c>
    </row>
    <row r="1162" spans="1:7" ht="12.75">
      <c r="A1162" s="3">
        <v>15</v>
      </c>
      <c r="B1162" s="4">
        <f t="shared" si="4"/>
        <v>16</v>
      </c>
      <c r="C1162" s="4" t="str">
        <f ca="1">IF(G1162=$E$2+1,D1145,INDIRECT(ADDRESS(4+MOD(IF(G1162&lt;$E$2+1,G1162,$E$2+$E$2+2-G1162)-A1162+2*$E$2+1,2*$E$2+1),3)))</f>
        <v>Player 2</v>
      </c>
      <c r="D1162" s="3" t="str">
        <f ca="1" t="shared" si="3"/>
        <v>Player 4</v>
      </c>
      <c r="E1162" s="3"/>
      <c r="F1162" s="3"/>
      <c r="G1162">
        <f>1+MOD(A1162+D1144-2,2*$E$2+1)</f>
        <v>16</v>
      </c>
    </row>
    <row r="1163" spans="1:7" ht="12.75">
      <c r="A1163" s="3">
        <v>16</v>
      </c>
      <c r="B1163" s="4">
        <f t="shared" si="4"/>
        <v>0</v>
      </c>
      <c r="C1163" s="4" t="str">
        <f ca="1">IF(G1163=$E$2+1,D1145,INDIRECT(ADDRESS(4+MOD(IF(G1163&lt;$E$2+1,G1163,$E$2+$E$2+2-G1163)-A1163+2*$E$2+1,2*$E$2+1),3)))</f>
        <v>Player 2</v>
      </c>
      <c r="D1163" s="3" t="str">
        <f ca="1" t="shared" si="3"/>
        <v>Rest</v>
      </c>
      <c r="E1163" s="3"/>
      <c r="F1163" s="3"/>
      <c r="G1163">
        <f>1+MOD(A1163+D1144-2,2*$E$2+1)</f>
        <v>17</v>
      </c>
    </row>
    <row r="1164" spans="1:7" ht="12.75">
      <c r="A1164" s="3">
        <v>17</v>
      </c>
      <c r="B1164" s="4">
        <f t="shared" si="4"/>
        <v>16</v>
      </c>
      <c r="C1164" s="4" t="str">
        <f ca="1">IF(G1164=$E$2+1,D1145,INDIRECT(ADDRESS(4+MOD(IF(G1164&lt;$E$2+1,G1164,$E$2+$E$2+2-G1164)-A1164+2*$E$2+1,2*$E$2+1),3)))</f>
        <v>Player 33 or Rest</v>
      </c>
      <c r="D1164" s="3" t="str">
        <f ca="1" t="shared" si="3"/>
        <v>Player 2</v>
      </c>
      <c r="E1164" s="3"/>
      <c r="F1164" s="3"/>
      <c r="G1164">
        <f>1+MOD(A1164+D1144-2,2*$E$2+1)</f>
        <v>18</v>
      </c>
    </row>
    <row r="1165" spans="1:7" ht="12.75">
      <c r="A1165" s="3">
        <v>18</v>
      </c>
      <c r="B1165" s="4">
        <f t="shared" si="4"/>
        <v>15</v>
      </c>
      <c r="C1165" s="4" t="str">
        <f ca="1">IF(G1165=$E$2+1,D1145,INDIRECT(ADDRESS(4+MOD(IF(G1165&lt;$E$2+1,G1165,$E$2+$E$2+2-G1165)-A1165+2*$E$2+1,2*$E$2+1),3)))</f>
        <v>Player 31</v>
      </c>
      <c r="D1165" s="3" t="str">
        <f ca="1" t="shared" si="3"/>
        <v>Player 2</v>
      </c>
      <c r="E1165" s="3"/>
      <c r="F1165" s="3"/>
      <c r="G1165">
        <f>1+MOD(A1165+D1144-2,2*$E$2+1)</f>
        <v>19</v>
      </c>
    </row>
    <row r="1166" spans="1:7" ht="12.75">
      <c r="A1166" s="3">
        <v>19</v>
      </c>
      <c r="B1166" s="4">
        <f t="shared" si="4"/>
        <v>14</v>
      </c>
      <c r="C1166" s="4" t="str">
        <f ca="1">IF(G1166=$E$2+1,D1145,INDIRECT(ADDRESS(4+MOD(IF(G1166&lt;$E$2+1,G1166,$E$2+$E$2+2-G1166)-A1166+2*$E$2+1,2*$E$2+1),3)))</f>
        <v>Player 29</v>
      </c>
      <c r="D1166" s="3" t="str">
        <f ca="1" t="shared" si="3"/>
        <v>Player 2</v>
      </c>
      <c r="E1166" s="3"/>
      <c r="F1166" s="3"/>
      <c r="G1166">
        <f>1+MOD(A1166+D1144-2,2*$E$2+1)</f>
        <v>20</v>
      </c>
    </row>
    <row r="1167" spans="1:7" ht="12.75">
      <c r="A1167" s="3">
        <v>20</v>
      </c>
      <c r="B1167" s="4">
        <f t="shared" si="4"/>
        <v>13</v>
      </c>
      <c r="C1167" s="4" t="str">
        <f ca="1">IF(G1167=$E$2+1,D1145,INDIRECT(ADDRESS(4+MOD(IF(G1167&lt;$E$2+1,G1167,$E$2+$E$2+2-G1167)-A1167+2*$E$2+1,2*$E$2+1),3)))</f>
        <v>Player 27</v>
      </c>
      <c r="D1167" s="3" t="str">
        <f ca="1" t="shared" si="3"/>
        <v>Player 2</v>
      </c>
      <c r="E1167" s="3"/>
      <c r="F1167" s="3"/>
      <c r="G1167">
        <f>1+MOD(A1167+D1144-2,2*$E$2+1)</f>
        <v>21</v>
      </c>
    </row>
    <row r="1168" spans="1:7" ht="12.75">
      <c r="A1168" s="3">
        <v>21</v>
      </c>
      <c r="B1168" s="4">
        <f t="shared" si="4"/>
        <v>12</v>
      </c>
      <c r="C1168" s="4" t="str">
        <f ca="1">IF(G1168=$E$2+1,D1145,INDIRECT(ADDRESS(4+MOD(IF(G1168&lt;$E$2+1,G1168,$E$2+$E$2+2-G1168)-A1168+2*$E$2+1,2*$E$2+1),3)))</f>
        <v>Player 25</v>
      </c>
      <c r="D1168" s="3" t="str">
        <f ca="1" t="shared" si="3"/>
        <v>Player 2</v>
      </c>
      <c r="E1168" s="3"/>
      <c r="F1168" s="3"/>
      <c r="G1168">
        <f>1+MOD(A1168+D1144-2,2*$E$2+1)</f>
        <v>22</v>
      </c>
    </row>
    <row r="1169" spans="1:7" ht="12.75">
      <c r="A1169" s="3">
        <v>22</v>
      </c>
      <c r="B1169" s="4">
        <f>IF(G1169=$E$2+1,0,IF(G1169&lt;$E$2+1,G1169,$E$2+$E$2+2-G1169))</f>
        <v>11</v>
      </c>
      <c r="C1169" s="4" t="str">
        <f ca="1">IF(G1169=$E$2+1,D1145,INDIRECT(ADDRESS(4+MOD(IF(G1169&lt;$E$2+1,G1169,$E$2+$E$2+2-G1169)-A1169+2*$E$2+1,2*$E$2+1),3)))</f>
        <v>Player 23</v>
      </c>
      <c r="D1169" s="3" t="str">
        <f ca="1" t="shared" si="3"/>
        <v>Player 2</v>
      </c>
      <c r="E1169" s="3"/>
      <c r="F1169" s="3"/>
      <c r="G1169">
        <f>1+MOD(A1169+D1144-2,2*$E$2+1)</f>
        <v>23</v>
      </c>
    </row>
    <row r="1170" spans="1:7" ht="12.75">
      <c r="A1170" s="3">
        <v>23</v>
      </c>
      <c r="B1170" s="4">
        <f>IF(G1170=$E$2+1,0,IF(G1170&lt;$E$2+1,G1170,$E$2+$E$2+2-G1170))</f>
        <v>10</v>
      </c>
      <c r="C1170" s="4" t="str">
        <f ca="1">IF(G1170=$E$2+1,D1145,INDIRECT(ADDRESS(4+MOD(IF(G1170&lt;$E$2+1,G1170,$E$2+$E$2+2-G1170)-A1170+2*$E$2+1,2*$E$2+1),3)))</f>
        <v>Player 21</v>
      </c>
      <c r="D1170" s="3" t="str">
        <f ca="1" t="shared" si="3"/>
        <v>Player 2</v>
      </c>
      <c r="E1170" s="3"/>
      <c r="F1170" s="3"/>
      <c r="G1170">
        <f>1+MOD(A1170+D1144-2,2*$E$2+1)</f>
        <v>24</v>
      </c>
    </row>
    <row r="1171" spans="1:7" ht="12.75">
      <c r="A1171" s="3">
        <v>24</v>
      </c>
      <c r="B1171" s="4">
        <f aca="true" t="shared" si="5" ref="B1171:B1180">IF(G1171=$E$2+1,0,IF(G1171&lt;$E$2+1,G1171,$E$2+$E$2+2-G1171))</f>
        <v>9</v>
      </c>
      <c r="C1171" s="4" t="str">
        <f ca="1">IF(G1171=$E$2+1,D1145,INDIRECT(ADDRESS(4+MOD(IF(G1171&lt;$E$2+1,G1171,$E$2+$E$2+2-G1171)-A1171+2*$E$2+1,2*$E$2+1),3)))</f>
        <v>Player 19</v>
      </c>
      <c r="D1171" s="3" t="str">
        <f ca="1" t="shared" si="3"/>
        <v>Player 2</v>
      </c>
      <c r="E1171" s="3"/>
      <c r="F1171" s="3"/>
      <c r="G1171">
        <f>1+MOD(A1171+D1144-2,2*$E$2+1)</f>
        <v>25</v>
      </c>
    </row>
    <row r="1172" spans="1:7" ht="12.75">
      <c r="A1172" s="3">
        <v>25</v>
      </c>
      <c r="B1172" s="4">
        <f t="shared" si="5"/>
        <v>8</v>
      </c>
      <c r="C1172" s="4" t="str">
        <f ca="1">IF(G1172=$E$2+1,D1145,INDIRECT(ADDRESS(4+MOD(IF(G1172&lt;$E$2+1,G1172,$E$2+$E$2+2-G1172)-A1172+2*$E$2+1,2*$E$2+1),3)))</f>
        <v>Player 17</v>
      </c>
      <c r="D1172" s="3" t="str">
        <f ca="1" t="shared" si="3"/>
        <v>Player 2</v>
      </c>
      <c r="E1172" s="3"/>
      <c r="F1172" s="3"/>
      <c r="G1172">
        <f>1+MOD(A1172+D1144-2,2*$E$2+1)</f>
        <v>26</v>
      </c>
    </row>
    <row r="1173" spans="1:7" ht="12.75">
      <c r="A1173" s="3">
        <v>26</v>
      </c>
      <c r="B1173" s="4">
        <f t="shared" si="5"/>
        <v>7</v>
      </c>
      <c r="C1173" s="4" t="str">
        <f ca="1">IF(G1173=$E$2+1,D1145,INDIRECT(ADDRESS(4+MOD(IF(G1173&lt;$E$2+1,G1173,$E$2+$E$2+2-G1173)-A1173+2*$E$2+1,2*$E$2+1),3)))</f>
        <v>Player 15</v>
      </c>
      <c r="D1173" s="3" t="str">
        <f ca="1" t="shared" si="3"/>
        <v>Player 2</v>
      </c>
      <c r="E1173" s="3"/>
      <c r="F1173" s="3"/>
      <c r="G1173">
        <f>1+MOD(A1173+D1144-2,2*$E$2+1)</f>
        <v>27</v>
      </c>
    </row>
    <row r="1174" spans="1:7" ht="12.75">
      <c r="A1174" s="3">
        <v>27</v>
      </c>
      <c r="B1174" s="4">
        <f t="shared" si="5"/>
        <v>6</v>
      </c>
      <c r="C1174" s="4" t="str">
        <f ca="1">IF(G1174=$E$2+1,D1145,INDIRECT(ADDRESS(4+MOD(IF(G1174&lt;$E$2+1,G1174,$E$2+$E$2+2-G1174)-A1174+2*$E$2+1,2*$E$2+1),3)))</f>
        <v>Player 13</v>
      </c>
      <c r="D1174" s="3" t="str">
        <f ca="1" t="shared" si="3"/>
        <v>Player 2</v>
      </c>
      <c r="E1174" s="3"/>
      <c r="F1174" s="3"/>
      <c r="G1174">
        <f>1+MOD(A1174+D1144-2,2*$E$2+1)</f>
        <v>28</v>
      </c>
    </row>
    <row r="1175" spans="1:7" ht="12.75">
      <c r="A1175" s="3">
        <v>28</v>
      </c>
      <c r="B1175" s="4">
        <f t="shared" si="5"/>
        <v>5</v>
      </c>
      <c r="C1175" s="4" t="str">
        <f ca="1">IF(G1175=$E$2+1,D1145,INDIRECT(ADDRESS(4+MOD(IF(G1175&lt;$E$2+1,G1175,$E$2+$E$2+2-G1175)-A1175+2*$E$2+1,2*$E$2+1),3)))</f>
        <v>Player 11</v>
      </c>
      <c r="D1175" s="3" t="str">
        <f ca="1" t="shared" si="3"/>
        <v>Player 2</v>
      </c>
      <c r="E1175" s="3"/>
      <c r="F1175" s="3"/>
      <c r="G1175">
        <f>1+MOD(A1175+D1144-2,2*$E$2+1)</f>
        <v>29</v>
      </c>
    </row>
    <row r="1176" spans="1:7" ht="12.75">
      <c r="A1176" s="3">
        <v>29</v>
      </c>
      <c r="B1176" s="4">
        <f t="shared" si="5"/>
        <v>4</v>
      </c>
      <c r="C1176" s="4" t="str">
        <f ca="1">IF(G1176=$E$2+1,D1145,INDIRECT(ADDRESS(4+MOD(IF(G1176&lt;$E$2+1,G1176,$E$2+$E$2+2-G1176)-A1176+2*$E$2+1,2*$E$2+1),3)))</f>
        <v>Player 9</v>
      </c>
      <c r="D1176" s="3" t="str">
        <f ca="1" t="shared" si="3"/>
        <v>Player 2</v>
      </c>
      <c r="E1176" s="3"/>
      <c r="F1176" s="3"/>
      <c r="G1176">
        <f>1+MOD(A1176+D1144-2,2*$E$2+1)</f>
        <v>30</v>
      </c>
    </row>
    <row r="1177" spans="1:7" ht="12.75">
      <c r="A1177" s="3">
        <v>30</v>
      </c>
      <c r="B1177" s="4">
        <f t="shared" si="5"/>
        <v>3</v>
      </c>
      <c r="C1177" s="4" t="str">
        <f ca="1">IF(G1177=$E$2+1,D1145,INDIRECT(ADDRESS(4+MOD(IF(G1177&lt;$E$2+1,G1177,$E$2+$E$2+2-G1177)-A1177+2*$E$2+1,2*$E$2+1),3)))</f>
        <v>Player 7</v>
      </c>
      <c r="D1177" s="3" t="str">
        <f ca="1" t="shared" si="3"/>
        <v>Player 2</v>
      </c>
      <c r="E1177" s="3"/>
      <c r="F1177" s="3"/>
      <c r="G1177">
        <f>1+MOD(A1177+D1144-2,2*$E$2+1)</f>
        <v>31</v>
      </c>
    </row>
    <row r="1178" spans="1:7" ht="12.75">
      <c r="A1178" s="3">
        <v>31</v>
      </c>
      <c r="B1178" s="4">
        <f t="shared" si="5"/>
        <v>2</v>
      </c>
      <c r="C1178" s="4" t="str">
        <f ca="1">IF(G1178=$E$2+1,D1145,INDIRECT(ADDRESS(4+MOD(IF(G1178&lt;$E$2+1,G1178,$E$2+$E$2+2-G1178)-A1178+2*$E$2+1,2*$E$2+1),3)))</f>
        <v>Player 5</v>
      </c>
      <c r="D1178" s="3" t="str">
        <f ca="1" t="shared" si="3"/>
        <v>Player 2</v>
      </c>
      <c r="E1178" s="3"/>
      <c r="F1178" s="3"/>
      <c r="G1178">
        <f>1+MOD(A1178+D1144-2,2*$E$2+1)</f>
        <v>32</v>
      </c>
    </row>
    <row r="1179" spans="1:7" ht="12.75">
      <c r="A1179" s="3">
        <v>32</v>
      </c>
      <c r="B1179" s="4">
        <f t="shared" si="5"/>
        <v>1</v>
      </c>
      <c r="C1179" s="4" t="str">
        <f ca="1">IF(G1179=$E$2+1,D1145,INDIRECT(ADDRESS(4+MOD(IF(G1179&lt;$E$2+1,G1179,$E$2+$E$2+2-G1179)-A1179+2*$E$2+1,2*$E$2+1),3)))</f>
        <v>Player 3</v>
      </c>
      <c r="D1179" s="3" t="str">
        <f ca="1" t="shared" si="3"/>
        <v>Player 2</v>
      </c>
      <c r="E1179" s="3"/>
      <c r="F1179" s="3"/>
      <c r="G1179">
        <f>1+MOD(A1179+D1144-2,2*$E$2+1)</f>
        <v>33</v>
      </c>
    </row>
    <row r="1180" spans="1:7" ht="12.75">
      <c r="A1180" s="3">
        <v>33</v>
      </c>
      <c r="B1180" s="4">
        <f t="shared" si="5"/>
        <v>1</v>
      </c>
      <c r="C1180" s="4" t="str">
        <f ca="1">IF(G1180=$E$2+1,D1145,INDIRECT(ADDRESS(4+MOD(IF(G1180&lt;$E$2+1,G1180,$E$2+$E$2+2-G1180)-A1180+2*$E$2+1,2*$E$2+1),3)))</f>
        <v>Player 2</v>
      </c>
      <c r="D1180" s="3" t="str">
        <f ca="1" t="shared" si="3"/>
        <v>Player 1</v>
      </c>
      <c r="E1180" s="3"/>
      <c r="F1180" s="3"/>
      <c r="G1180">
        <f>1+MOD(A1180+D1144-2,2*$E$2+1)</f>
        <v>1</v>
      </c>
    </row>
    <row r="1188" spans="1:6" ht="12.75">
      <c r="A1188" t="s">
        <v>46</v>
      </c>
      <c r="C1188" s="1" t="s">
        <v>47</v>
      </c>
      <c r="D1188" s="2">
        <v>3</v>
      </c>
      <c r="F1188"/>
    </row>
    <row r="1189" spans="3:6" ht="12.75">
      <c r="C1189" s="1" t="s">
        <v>48</v>
      </c>
      <c r="D1189" s="2" t="str">
        <f ca="1">INDIRECT(ADDRESS(3+D1188,3))</f>
        <v>Player 3</v>
      </c>
      <c r="F1189"/>
    </row>
    <row r="1190" ht="12.75">
      <c r="F1190"/>
    </row>
    <row r="1191" spans="1:7" ht="12.75">
      <c r="A1191" s="3" t="s">
        <v>51</v>
      </c>
      <c r="B1191" s="13" t="s">
        <v>5</v>
      </c>
      <c r="C1191" s="4" t="s">
        <v>11</v>
      </c>
      <c r="D1191" s="3" t="s">
        <v>10</v>
      </c>
      <c r="E1191" s="5" t="s">
        <v>3</v>
      </c>
      <c r="F1191" s="3" t="s">
        <v>4</v>
      </c>
      <c r="G1191" t="s">
        <v>49</v>
      </c>
    </row>
    <row r="1192" spans="1:7" ht="12.75">
      <c r="A1192" s="3">
        <v>1</v>
      </c>
      <c r="B1192" s="4">
        <f>IF(G1192=$E$2+1,0,IF(G1192&lt;$E$2+1,G1192,$E$2+$E$2+2-G1192))</f>
        <v>3</v>
      </c>
      <c r="C1192" s="4" t="str">
        <f ca="1">IF(G1192=$E$2+1,D1189,INDIRECT(ADDRESS(4+MOD(IF(G1192&lt;$E$2+1,G1192,$E$2+$E$2+2-G1192)-A1192+2*$E$2+1,2*$E$2+1),3)))</f>
        <v>Player 3</v>
      </c>
      <c r="D1192" s="3" t="str">
        <f aca="true" ca="1" t="shared" si="6" ref="D1192:D1224">IF(G1192=$E$2+1,$F$3,INDIRECT(ADDRESS(4+MOD(IF(G1192&lt;$E$2+1,$E$2+$E$2+2-G1192,G1192)-A1192+2*$E$2+1,2*$E$2+1),3)))</f>
        <v>Player 31</v>
      </c>
      <c r="E1192" s="5"/>
      <c r="F1192" s="3"/>
      <c r="G1192">
        <f>1+MOD(A1192+D1188-2,2*$E$2+1)</f>
        <v>3</v>
      </c>
    </row>
    <row r="1193" spans="1:7" ht="12.75">
      <c r="A1193" s="3">
        <v>2</v>
      </c>
      <c r="B1193" s="4">
        <f aca="true" t="shared" si="7" ref="B1193:B1212">IF(G1193=$E$2+1,0,IF(G1193&lt;$E$2+1,G1193,$E$2+$E$2+2-G1193))</f>
        <v>4</v>
      </c>
      <c r="C1193" s="4" t="str">
        <f ca="1">IF(G1193=$E$2+1,D1189,INDIRECT(ADDRESS(4+MOD(IF(G1193&lt;$E$2+1,G1193,$E$2+$E$2+2-G1193)-A1193+2*$E$2+1,2*$E$2+1),3)))</f>
        <v>Player 3</v>
      </c>
      <c r="D1193" s="3" t="str">
        <f ca="1" t="shared" si="6"/>
        <v>Player 29</v>
      </c>
      <c r="E1193" s="5"/>
      <c r="F1193" s="3"/>
      <c r="G1193">
        <f>1+MOD(A1193+D1188-2,2*$E$2+1)</f>
        <v>4</v>
      </c>
    </row>
    <row r="1194" spans="1:7" ht="12.75">
      <c r="A1194" s="3">
        <v>3</v>
      </c>
      <c r="B1194" s="4">
        <f t="shared" si="7"/>
        <v>5</v>
      </c>
      <c r="C1194" s="4" t="str">
        <f ca="1">IF(G1194=$E$2+1,D1189,INDIRECT(ADDRESS(4+MOD(IF(G1194&lt;$E$2+1,G1194,$E$2+$E$2+2-G1194)-A1194+2*$E$2+1,2*$E$2+1),3)))</f>
        <v>Player 3</v>
      </c>
      <c r="D1194" s="3" t="str">
        <f ca="1" t="shared" si="6"/>
        <v>Player 27</v>
      </c>
      <c r="E1194" s="3"/>
      <c r="F1194" s="3"/>
      <c r="G1194">
        <f>1+MOD(A1194+D1188-2,2*$E$2+1)</f>
        <v>5</v>
      </c>
    </row>
    <row r="1195" spans="1:7" ht="12.75">
      <c r="A1195" s="3">
        <v>4</v>
      </c>
      <c r="B1195" s="4">
        <f t="shared" si="7"/>
        <v>6</v>
      </c>
      <c r="C1195" s="4" t="str">
        <f ca="1">IF(G1195=$E$2+1,D1189,INDIRECT(ADDRESS(4+MOD(IF(G1195&lt;$E$2+1,G1195,$E$2+$E$2+2-G1195)-A1195+2*$E$2+1,2*$E$2+1),3)))</f>
        <v>Player 3</v>
      </c>
      <c r="D1195" s="3" t="str">
        <f ca="1" t="shared" si="6"/>
        <v>Player 25</v>
      </c>
      <c r="E1195" s="3"/>
      <c r="F1195" s="3"/>
      <c r="G1195">
        <f>1+MOD(A1195+D1188-2,2*$E$2+1)</f>
        <v>6</v>
      </c>
    </row>
    <row r="1196" spans="1:7" ht="12.75">
      <c r="A1196" s="3">
        <v>5</v>
      </c>
      <c r="B1196" s="4">
        <f t="shared" si="7"/>
        <v>7</v>
      </c>
      <c r="C1196" s="4" t="str">
        <f ca="1">IF(G1196=$E$2+1,D1189,INDIRECT(ADDRESS(4+MOD(IF(G1196&lt;$E$2+1,G1196,$E$2+$E$2+2-G1196)-A1196+2*$E$2+1,2*$E$2+1),3)))</f>
        <v>Player 3</v>
      </c>
      <c r="D1196" s="3" t="str">
        <f ca="1" t="shared" si="6"/>
        <v>Player 23</v>
      </c>
      <c r="E1196" s="3"/>
      <c r="F1196" s="3"/>
      <c r="G1196">
        <f>1+MOD(A1196+D1188-2,2*$E$2+1)</f>
        <v>7</v>
      </c>
    </row>
    <row r="1197" spans="1:7" ht="12.75">
      <c r="A1197" s="3">
        <v>6</v>
      </c>
      <c r="B1197" s="4">
        <f t="shared" si="7"/>
        <v>8</v>
      </c>
      <c r="C1197" s="4" t="str">
        <f ca="1">IF(G1197=$E$2+1,D1189,INDIRECT(ADDRESS(4+MOD(IF(G1197&lt;$E$2+1,G1197,$E$2+$E$2+2-G1197)-A1197+2*$E$2+1,2*$E$2+1),3)))</f>
        <v>Player 3</v>
      </c>
      <c r="D1197" s="3" t="str">
        <f ca="1" t="shared" si="6"/>
        <v>Player 21</v>
      </c>
      <c r="E1197" s="3"/>
      <c r="F1197" s="3"/>
      <c r="G1197">
        <f>1+MOD(A1197+D1188-2,2*$E$2+1)</f>
        <v>8</v>
      </c>
    </row>
    <row r="1198" spans="1:7" ht="12.75">
      <c r="A1198" s="3">
        <v>7</v>
      </c>
      <c r="B1198" s="4">
        <f t="shared" si="7"/>
        <v>9</v>
      </c>
      <c r="C1198" s="4" t="str">
        <f ca="1">IF(G1198=$E$2+1,D1189,INDIRECT(ADDRESS(4+MOD(IF(G1198&lt;$E$2+1,G1198,$E$2+$E$2+2-G1198)-A1198+2*$E$2+1,2*$E$2+1),3)))</f>
        <v>Player 3</v>
      </c>
      <c r="D1198" s="3" t="str">
        <f ca="1" t="shared" si="6"/>
        <v>Player 19</v>
      </c>
      <c r="E1198" s="3"/>
      <c r="F1198" s="3"/>
      <c r="G1198">
        <f>1+MOD(A1198+D1188-2,2*$E$2+1)</f>
        <v>9</v>
      </c>
    </row>
    <row r="1199" spans="1:7" ht="12.75">
      <c r="A1199" s="3">
        <v>8</v>
      </c>
      <c r="B1199" s="4">
        <f t="shared" si="7"/>
        <v>10</v>
      </c>
      <c r="C1199" s="4" t="str">
        <f ca="1">IF(G1199=$E$2+1,D1189,INDIRECT(ADDRESS(4+MOD(IF(G1199&lt;$E$2+1,G1199,$E$2+$E$2+2-G1199)-A1199+2*$E$2+1,2*$E$2+1),3)))</f>
        <v>Player 3</v>
      </c>
      <c r="D1199" s="3" t="str">
        <f ca="1" t="shared" si="6"/>
        <v>Player 17</v>
      </c>
      <c r="E1199" s="3"/>
      <c r="F1199" s="3"/>
      <c r="G1199">
        <f>1+MOD(A1199+D1188-2,2*$E$2+1)</f>
        <v>10</v>
      </c>
    </row>
    <row r="1200" spans="1:7" ht="12.75">
      <c r="A1200" s="3">
        <v>9</v>
      </c>
      <c r="B1200" s="4">
        <f t="shared" si="7"/>
        <v>11</v>
      </c>
      <c r="C1200" s="4" t="str">
        <f ca="1">IF(G1200=$E$2+1,D1189,INDIRECT(ADDRESS(4+MOD(IF(G1200&lt;$E$2+1,G1200,$E$2+$E$2+2-G1200)-A1200+2*$E$2+1,2*$E$2+1),3)))</f>
        <v>Player 3</v>
      </c>
      <c r="D1200" s="3" t="str">
        <f ca="1" t="shared" si="6"/>
        <v>Player 15</v>
      </c>
      <c r="E1200" s="3"/>
      <c r="F1200" s="3"/>
      <c r="G1200">
        <f>1+MOD(A1200+D1188-2,2*$E$2+1)</f>
        <v>11</v>
      </c>
    </row>
    <row r="1201" spans="1:7" ht="12.75">
      <c r="A1201" s="3">
        <v>10</v>
      </c>
      <c r="B1201" s="4">
        <f t="shared" si="7"/>
        <v>12</v>
      </c>
      <c r="C1201" s="4" t="str">
        <f ca="1">IF(G1201=$E$2+1,D1189,INDIRECT(ADDRESS(4+MOD(IF(G1201&lt;$E$2+1,G1201,$E$2+$E$2+2-G1201)-A1201+2*$E$2+1,2*$E$2+1),3)))</f>
        <v>Player 3</v>
      </c>
      <c r="D1201" s="3" t="str">
        <f ca="1" t="shared" si="6"/>
        <v>Player 13</v>
      </c>
      <c r="E1201" s="3"/>
      <c r="F1201" s="3"/>
      <c r="G1201">
        <f>1+MOD(A1201+D1188-2,2*$E$2+1)</f>
        <v>12</v>
      </c>
    </row>
    <row r="1202" spans="1:7" ht="12.75">
      <c r="A1202" s="3">
        <v>11</v>
      </c>
      <c r="B1202" s="4">
        <f t="shared" si="7"/>
        <v>13</v>
      </c>
      <c r="C1202" s="4" t="str">
        <f ca="1">IF(G1202=$E$2+1,D1189,INDIRECT(ADDRESS(4+MOD(IF(G1202&lt;$E$2+1,G1202,$E$2+$E$2+2-G1202)-A1202+2*$E$2+1,2*$E$2+1),3)))</f>
        <v>Player 3</v>
      </c>
      <c r="D1202" s="3" t="str">
        <f ca="1" t="shared" si="6"/>
        <v>Player 11</v>
      </c>
      <c r="E1202" s="3"/>
      <c r="F1202" s="3"/>
      <c r="G1202">
        <f>1+MOD(A1202+D1188-2,2*$E$2+1)</f>
        <v>13</v>
      </c>
    </row>
    <row r="1203" spans="1:7" ht="12.75">
      <c r="A1203" s="3">
        <v>12</v>
      </c>
      <c r="B1203" s="4">
        <f t="shared" si="7"/>
        <v>14</v>
      </c>
      <c r="C1203" s="4" t="str">
        <f ca="1">IF(G1203=$E$2+1,D1189,INDIRECT(ADDRESS(4+MOD(IF(G1203&lt;$E$2+1,G1203,$E$2+$E$2+2-G1203)-A1203+2*$E$2+1,2*$E$2+1),3)))</f>
        <v>Player 3</v>
      </c>
      <c r="D1203" s="3" t="str">
        <f ca="1" t="shared" si="6"/>
        <v>Player 9</v>
      </c>
      <c r="E1203" s="3"/>
      <c r="F1203" s="3"/>
      <c r="G1203">
        <f>1+MOD(A1203+D1188-2,2*$E$2+1)</f>
        <v>14</v>
      </c>
    </row>
    <row r="1204" spans="1:7" ht="12.75">
      <c r="A1204" s="3">
        <v>13</v>
      </c>
      <c r="B1204" s="4">
        <f t="shared" si="7"/>
        <v>15</v>
      </c>
      <c r="C1204" s="4" t="str">
        <f ca="1">IF(G1204=$E$2+1,D1189,INDIRECT(ADDRESS(4+MOD(IF(G1204&lt;$E$2+1,G1204,$E$2+$E$2+2-G1204)-A1204+2*$E$2+1,2*$E$2+1),3)))</f>
        <v>Player 3</v>
      </c>
      <c r="D1204" s="3" t="str">
        <f ca="1" t="shared" si="6"/>
        <v>Player 7</v>
      </c>
      <c r="E1204" s="3"/>
      <c r="F1204" s="3"/>
      <c r="G1204">
        <f>1+MOD(A1204+D1188-2,2*$E$2+1)</f>
        <v>15</v>
      </c>
    </row>
    <row r="1205" spans="1:7" ht="12.75">
      <c r="A1205" s="3">
        <v>14</v>
      </c>
      <c r="B1205" s="4">
        <f t="shared" si="7"/>
        <v>16</v>
      </c>
      <c r="C1205" s="4" t="str">
        <f ca="1">IF(G1205=$E$2+1,D1189,INDIRECT(ADDRESS(4+MOD(IF(G1205&lt;$E$2+1,G1205,$E$2+$E$2+2-G1205)-A1205+2*$E$2+1,2*$E$2+1),3)))</f>
        <v>Player 3</v>
      </c>
      <c r="D1205" s="3" t="str">
        <f ca="1" t="shared" si="6"/>
        <v>Player 5</v>
      </c>
      <c r="E1205" s="3"/>
      <c r="F1205" s="3"/>
      <c r="G1205">
        <f>1+MOD(A1205+D1188-2,2*$E$2+1)</f>
        <v>16</v>
      </c>
    </row>
    <row r="1206" spans="1:7" ht="12.75">
      <c r="A1206" s="3">
        <v>15</v>
      </c>
      <c r="B1206" s="4">
        <f t="shared" si="7"/>
        <v>0</v>
      </c>
      <c r="C1206" s="4" t="str">
        <f ca="1">IF(G1206=$E$2+1,D1189,INDIRECT(ADDRESS(4+MOD(IF(G1206&lt;$E$2+1,G1206,$E$2+$E$2+2-G1206)-A1206+2*$E$2+1,2*$E$2+1),3)))</f>
        <v>Player 3</v>
      </c>
      <c r="D1206" s="3" t="str">
        <f ca="1" t="shared" si="6"/>
        <v>Rest</v>
      </c>
      <c r="E1206" s="3"/>
      <c r="F1206" s="3"/>
      <c r="G1206">
        <f>1+MOD(A1206+D1188-2,2*$E$2+1)</f>
        <v>17</v>
      </c>
    </row>
    <row r="1207" spans="1:7" ht="12.75">
      <c r="A1207" s="3">
        <v>16</v>
      </c>
      <c r="B1207" s="4">
        <f t="shared" si="7"/>
        <v>16</v>
      </c>
      <c r="C1207" s="4" t="str">
        <f ca="1">IF(G1207=$E$2+1,D1189,INDIRECT(ADDRESS(4+MOD(IF(G1207&lt;$E$2+1,G1207,$E$2+$E$2+2-G1207)-A1207+2*$E$2+1,2*$E$2+1),3)))</f>
        <v>Player 1</v>
      </c>
      <c r="D1207" s="3" t="str">
        <f ca="1" t="shared" si="6"/>
        <v>Player 3</v>
      </c>
      <c r="E1207" s="3"/>
      <c r="F1207" s="3"/>
      <c r="G1207">
        <f>1+MOD(A1207+D1188-2,2*$E$2+1)</f>
        <v>18</v>
      </c>
    </row>
    <row r="1208" spans="1:7" ht="12.75">
      <c r="A1208" s="3">
        <v>17</v>
      </c>
      <c r="B1208" s="4">
        <f t="shared" si="7"/>
        <v>15</v>
      </c>
      <c r="C1208" s="4" t="str">
        <f ca="1">IF(G1208=$E$2+1,D1189,INDIRECT(ADDRESS(4+MOD(IF(G1208&lt;$E$2+1,G1208,$E$2+$E$2+2-G1208)-A1208+2*$E$2+1,2*$E$2+1),3)))</f>
        <v>Player 32</v>
      </c>
      <c r="D1208" s="3" t="str">
        <f ca="1" t="shared" si="6"/>
        <v>Player 3</v>
      </c>
      <c r="E1208" s="3"/>
      <c r="F1208" s="3"/>
      <c r="G1208">
        <f>1+MOD(A1208+D1188-2,2*$E$2+1)</f>
        <v>19</v>
      </c>
    </row>
    <row r="1209" spans="1:7" ht="12.75">
      <c r="A1209" s="3">
        <v>18</v>
      </c>
      <c r="B1209" s="4">
        <f t="shared" si="7"/>
        <v>14</v>
      </c>
      <c r="C1209" s="4" t="str">
        <f ca="1">IF(G1209=$E$2+1,D1189,INDIRECT(ADDRESS(4+MOD(IF(G1209&lt;$E$2+1,G1209,$E$2+$E$2+2-G1209)-A1209+2*$E$2+1,2*$E$2+1),3)))</f>
        <v>Player 30</v>
      </c>
      <c r="D1209" s="3" t="str">
        <f ca="1" t="shared" si="6"/>
        <v>Player 3</v>
      </c>
      <c r="E1209" s="3"/>
      <c r="F1209" s="3"/>
      <c r="G1209">
        <f>1+MOD(A1209+D1188-2,2*$E$2+1)</f>
        <v>20</v>
      </c>
    </row>
    <row r="1210" spans="1:7" ht="12.75">
      <c r="A1210" s="3">
        <v>19</v>
      </c>
      <c r="B1210" s="4">
        <f t="shared" si="7"/>
        <v>13</v>
      </c>
      <c r="C1210" s="4" t="str">
        <f ca="1">IF(G1210=$E$2+1,D1189,INDIRECT(ADDRESS(4+MOD(IF(G1210&lt;$E$2+1,G1210,$E$2+$E$2+2-G1210)-A1210+2*$E$2+1,2*$E$2+1),3)))</f>
        <v>Player 28</v>
      </c>
      <c r="D1210" s="3" t="str">
        <f ca="1" t="shared" si="6"/>
        <v>Player 3</v>
      </c>
      <c r="E1210" s="3"/>
      <c r="F1210" s="3"/>
      <c r="G1210">
        <f>1+MOD(A1210+D1188-2,2*$E$2+1)</f>
        <v>21</v>
      </c>
    </row>
    <row r="1211" spans="1:7" ht="12.75">
      <c r="A1211" s="3">
        <v>20</v>
      </c>
      <c r="B1211" s="4">
        <f t="shared" si="7"/>
        <v>12</v>
      </c>
      <c r="C1211" s="4" t="str">
        <f ca="1">IF(G1211=$E$2+1,D1189,INDIRECT(ADDRESS(4+MOD(IF(G1211&lt;$E$2+1,G1211,$E$2+$E$2+2-G1211)-A1211+2*$E$2+1,2*$E$2+1),3)))</f>
        <v>Player 26</v>
      </c>
      <c r="D1211" s="3" t="str">
        <f ca="1" t="shared" si="6"/>
        <v>Player 3</v>
      </c>
      <c r="E1211" s="3"/>
      <c r="F1211" s="3"/>
      <c r="G1211">
        <f>1+MOD(A1211+D1188-2,2*$E$2+1)</f>
        <v>22</v>
      </c>
    </row>
    <row r="1212" spans="1:7" ht="12.75">
      <c r="A1212" s="3">
        <v>21</v>
      </c>
      <c r="B1212" s="4">
        <f t="shared" si="7"/>
        <v>11</v>
      </c>
      <c r="C1212" s="4" t="str">
        <f ca="1">IF(G1212=$E$2+1,D1189,INDIRECT(ADDRESS(4+MOD(IF(G1212&lt;$E$2+1,G1212,$E$2+$E$2+2-G1212)-A1212+2*$E$2+1,2*$E$2+1),3)))</f>
        <v>Player 24</v>
      </c>
      <c r="D1212" s="3" t="str">
        <f ca="1" t="shared" si="6"/>
        <v>Player 3</v>
      </c>
      <c r="E1212" s="3"/>
      <c r="F1212" s="3"/>
      <c r="G1212">
        <f>1+MOD(A1212+D1188-2,2*$E$2+1)</f>
        <v>23</v>
      </c>
    </row>
    <row r="1213" spans="1:7" ht="12.75">
      <c r="A1213" s="3">
        <v>22</v>
      </c>
      <c r="B1213" s="4">
        <f>IF(G1213=$E$2+1,0,IF(G1213&lt;$E$2+1,G1213,$E$2+$E$2+2-G1213))</f>
        <v>10</v>
      </c>
      <c r="C1213" s="4" t="str">
        <f ca="1">IF(G1213=$E$2+1,D1189,INDIRECT(ADDRESS(4+MOD(IF(G1213&lt;$E$2+1,G1213,$E$2+$E$2+2-G1213)-A1213+2*$E$2+1,2*$E$2+1),3)))</f>
        <v>Player 22</v>
      </c>
      <c r="D1213" s="3" t="str">
        <f ca="1" t="shared" si="6"/>
        <v>Player 3</v>
      </c>
      <c r="E1213" s="3"/>
      <c r="F1213" s="3"/>
      <c r="G1213">
        <f>1+MOD(A1213+D1188-2,2*$E$2+1)</f>
        <v>24</v>
      </c>
    </row>
    <row r="1214" spans="1:7" ht="12.75">
      <c r="A1214" s="3">
        <v>23</v>
      </c>
      <c r="B1214" s="4">
        <f>IF(G1214=$E$2+1,0,IF(G1214&lt;$E$2+1,G1214,$E$2+$E$2+2-G1214))</f>
        <v>9</v>
      </c>
      <c r="C1214" s="4" t="str">
        <f ca="1">IF(G1214=$E$2+1,D1189,INDIRECT(ADDRESS(4+MOD(IF(G1214&lt;$E$2+1,G1214,$E$2+$E$2+2-G1214)-A1214+2*$E$2+1,2*$E$2+1),3)))</f>
        <v>Player 20</v>
      </c>
      <c r="D1214" s="3" t="str">
        <f ca="1" t="shared" si="6"/>
        <v>Player 3</v>
      </c>
      <c r="E1214" s="3"/>
      <c r="F1214" s="3"/>
      <c r="G1214">
        <f>1+MOD(A1214+D1188-2,2*$E$2+1)</f>
        <v>25</v>
      </c>
    </row>
    <row r="1215" spans="1:7" ht="12.75">
      <c r="A1215" s="3">
        <v>24</v>
      </c>
      <c r="B1215" s="4">
        <f aca="true" t="shared" si="8" ref="B1215:B1224">IF(G1215=$E$2+1,0,IF(G1215&lt;$E$2+1,G1215,$E$2+$E$2+2-G1215))</f>
        <v>8</v>
      </c>
      <c r="C1215" s="4" t="str">
        <f ca="1">IF(G1215=$E$2+1,D1189,INDIRECT(ADDRESS(4+MOD(IF(G1215&lt;$E$2+1,G1215,$E$2+$E$2+2-G1215)-A1215+2*$E$2+1,2*$E$2+1),3)))</f>
        <v>Player 18</v>
      </c>
      <c r="D1215" s="3" t="str">
        <f ca="1" t="shared" si="6"/>
        <v>Player 3</v>
      </c>
      <c r="E1215" s="3"/>
      <c r="F1215" s="3"/>
      <c r="G1215">
        <f>1+MOD(A1215+D1188-2,2*$E$2+1)</f>
        <v>26</v>
      </c>
    </row>
    <row r="1216" spans="1:7" ht="12.75">
      <c r="A1216" s="3">
        <v>25</v>
      </c>
      <c r="B1216" s="4">
        <f t="shared" si="8"/>
        <v>7</v>
      </c>
      <c r="C1216" s="4" t="str">
        <f ca="1">IF(G1216=$E$2+1,D1189,INDIRECT(ADDRESS(4+MOD(IF(G1216&lt;$E$2+1,G1216,$E$2+$E$2+2-G1216)-A1216+2*$E$2+1,2*$E$2+1),3)))</f>
        <v>Player 16</v>
      </c>
      <c r="D1216" s="3" t="str">
        <f ca="1" t="shared" si="6"/>
        <v>Player 3</v>
      </c>
      <c r="E1216" s="3"/>
      <c r="F1216" s="3"/>
      <c r="G1216">
        <f>1+MOD(A1216+D1188-2,2*$E$2+1)</f>
        <v>27</v>
      </c>
    </row>
    <row r="1217" spans="1:7" ht="12.75">
      <c r="A1217" s="3">
        <v>26</v>
      </c>
      <c r="B1217" s="4">
        <f t="shared" si="8"/>
        <v>6</v>
      </c>
      <c r="C1217" s="4" t="str">
        <f ca="1">IF(G1217=$E$2+1,D1189,INDIRECT(ADDRESS(4+MOD(IF(G1217&lt;$E$2+1,G1217,$E$2+$E$2+2-G1217)-A1217+2*$E$2+1,2*$E$2+1),3)))</f>
        <v>Player 14</v>
      </c>
      <c r="D1217" s="3" t="str">
        <f ca="1" t="shared" si="6"/>
        <v>Player 3</v>
      </c>
      <c r="E1217" s="3"/>
      <c r="F1217" s="3"/>
      <c r="G1217">
        <f>1+MOD(A1217+D1188-2,2*$E$2+1)</f>
        <v>28</v>
      </c>
    </row>
    <row r="1218" spans="1:7" ht="12.75">
      <c r="A1218" s="3">
        <v>27</v>
      </c>
      <c r="B1218" s="4">
        <f t="shared" si="8"/>
        <v>5</v>
      </c>
      <c r="C1218" s="4" t="str">
        <f ca="1">IF(G1218=$E$2+1,D1189,INDIRECT(ADDRESS(4+MOD(IF(G1218&lt;$E$2+1,G1218,$E$2+$E$2+2-G1218)-A1218+2*$E$2+1,2*$E$2+1),3)))</f>
        <v>Player 12</v>
      </c>
      <c r="D1218" s="3" t="str">
        <f ca="1" t="shared" si="6"/>
        <v>Player 3</v>
      </c>
      <c r="E1218" s="3"/>
      <c r="F1218" s="3"/>
      <c r="G1218">
        <f>1+MOD(A1218+D1188-2,2*$E$2+1)</f>
        <v>29</v>
      </c>
    </row>
    <row r="1219" spans="1:7" ht="12.75">
      <c r="A1219" s="3">
        <v>28</v>
      </c>
      <c r="B1219" s="4">
        <f t="shared" si="8"/>
        <v>4</v>
      </c>
      <c r="C1219" s="4" t="str">
        <f ca="1">IF(G1219=$E$2+1,D1189,INDIRECT(ADDRESS(4+MOD(IF(G1219&lt;$E$2+1,G1219,$E$2+$E$2+2-G1219)-A1219+2*$E$2+1,2*$E$2+1),3)))</f>
        <v>Player 10</v>
      </c>
      <c r="D1219" s="3" t="str">
        <f ca="1" t="shared" si="6"/>
        <v>Player 3</v>
      </c>
      <c r="E1219" s="3"/>
      <c r="F1219" s="3"/>
      <c r="G1219">
        <f>1+MOD(A1219+D1188-2,2*$E$2+1)</f>
        <v>30</v>
      </c>
    </row>
    <row r="1220" spans="1:7" ht="12.75">
      <c r="A1220" s="3">
        <v>29</v>
      </c>
      <c r="B1220" s="4">
        <f t="shared" si="8"/>
        <v>3</v>
      </c>
      <c r="C1220" s="4" t="str">
        <f ca="1">IF(G1220=$E$2+1,D1189,INDIRECT(ADDRESS(4+MOD(IF(G1220&lt;$E$2+1,G1220,$E$2+$E$2+2-G1220)-A1220+2*$E$2+1,2*$E$2+1),3)))</f>
        <v>Player 8</v>
      </c>
      <c r="D1220" s="3" t="str">
        <f ca="1" t="shared" si="6"/>
        <v>Player 3</v>
      </c>
      <c r="E1220" s="3"/>
      <c r="F1220" s="3"/>
      <c r="G1220">
        <f>1+MOD(A1220+D1188-2,2*$E$2+1)</f>
        <v>31</v>
      </c>
    </row>
    <row r="1221" spans="1:7" ht="12.75">
      <c r="A1221" s="3">
        <v>30</v>
      </c>
      <c r="B1221" s="4">
        <f t="shared" si="8"/>
        <v>2</v>
      </c>
      <c r="C1221" s="4" t="str">
        <f ca="1">IF(G1221=$E$2+1,D1189,INDIRECT(ADDRESS(4+MOD(IF(G1221&lt;$E$2+1,G1221,$E$2+$E$2+2-G1221)-A1221+2*$E$2+1,2*$E$2+1),3)))</f>
        <v>Player 6</v>
      </c>
      <c r="D1221" s="3" t="str">
        <f ca="1" t="shared" si="6"/>
        <v>Player 3</v>
      </c>
      <c r="E1221" s="3"/>
      <c r="F1221" s="3"/>
      <c r="G1221">
        <f>1+MOD(A1221+D1188-2,2*$E$2+1)</f>
        <v>32</v>
      </c>
    </row>
    <row r="1222" spans="1:7" ht="12.75">
      <c r="A1222" s="3">
        <v>31</v>
      </c>
      <c r="B1222" s="4">
        <f t="shared" si="8"/>
        <v>1</v>
      </c>
      <c r="C1222" s="4" t="str">
        <f ca="1">IF(G1222=$E$2+1,D1189,INDIRECT(ADDRESS(4+MOD(IF(G1222&lt;$E$2+1,G1222,$E$2+$E$2+2-G1222)-A1222+2*$E$2+1,2*$E$2+1),3)))</f>
        <v>Player 4</v>
      </c>
      <c r="D1222" s="3" t="str">
        <f ca="1" t="shared" si="6"/>
        <v>Player 3</v>
      </c>
      <c r="E1222" s="3"/>
      <c r="F1222" s="3"/>
      <c r="G1222">
        <f>1+MOD(A1222+D1188-2,2*$E$2+1)</f>
        <v>33</v>
      </c>
    </row>
    <row r="1223" spans="1:7" ht="12.75">
      <c r="A1223" s="3">
        <v>32</v>
      </c>
      <c r="B1223" s="4">
        <f t="shared" si="8"/>
        <v>1</v>
      </c>
      <c r="C1223" s="4" t="str">
        <f ca="1">IF(G1223=$E$2+1,D1189,INDIRECT(ADDRESS(4+MOD(IF(G1223&lt;$E$2+1,G1223,$E$2+$E$2+2-G1223)-A1223+2*$E$2+1,2*$E$2+1),3)))</f>
        <v>Player 3</v>
      </c>
      <c r="D1223" s="3" t="str">
        <f ca="1" t="shared" si="6"/>
        <v>Player 2</v>
      </c>
      <c r="E1223" s="3"/>
      <c r="F1223" s="3"/>
      <c r="G1223">
        <f>1+MOD(A1223+D1188-2,2*$E$2+1)</f>
        <v>1</v>
      </c>
    </row>
    <row r="1224" spans="1:7" ht="12.75">
      <c r="A1224" s="3">
        <v>33</v>
      </c>
      <c r="B1224" s="4">
        <f t="shared" si="8"/>
        <v>2</v>
      </c>
      <c r="C1224" s="4" t="str">
        <f ca="1">IF(G1224=$E$2+1,D1189,INDIRECT(ADDRESS(4+MOD(IF(G1224&lt;$E$2+1,G1224,$E$2+$E$2+2-G1224)-A1224+2*$E$2+1,2*$E$2+1),3)))</f>
        <v>Player 3</v>
      </c>
      <c r="D1224" s="3" t="str">
        <f ca="1" t="shared" si="6"/>
        <v>Player 33 or Rest</v>
      </c>
      <c r="E1224" s="3"/>
      <c r="F1224" s="3"/>
      <c r="G1224">
        <f>1+MOD(A1224+D1188-2,2*$E$2+1)</f>
        <v>2</v>
      </c>
    </row>
    <row r="1232" spans="1:6" ht="12.75">
      <c r="A1232" t="s">
        <v>46</v>
      </c>
      <c r="C1232" s="1" t="s">
        <v>47</v>
      </c>
      <c r="D1232" s="2">
        <v>4</v>
      </c>
      <c r="F1232"/>
    </row>
    <row r="1233" spans="3:6" ht="12.75">
      <c r="C1233" s="1" t="s">
        <v>48</v>
      </c>
      <c r="D1233" s="2" t="str">
        <f ca="1">INDIRECT(ADDRESS(3+D1232,3))</f>
        <v>Player 4</v>
      </c>
      <c r="F1233"/>
    </row>
    <row r="1234" ht="12.75">
      <c r="F1234"/>
    </row>
    <row r="1235" spans="1:7" ht="12.75">
      <c r="A1235" s="3" t="s">
        <v>51</v>
      </c>
      <c r="B1235" s="13" t="s">
        <v>5</v>
      </c>
      <c r="C1235" s="4" t="s">
        <v>11</v>
      </c>
      <c r="D1235" s="3" t="s">
        <v>10</v>
      </c>
      <c r="E1235" s="5" t="s">
        <v>3</v>
      </c>
      <c r="F1235" s="3" t="s">
        <v>4</v>
      </c>
      <c r="G1235" t="s">
        <v>49</v>
      </c>
    </row>
    <row r="1236" spans="1:7" ht="12.75">
      <c r="A1236" s="3">
        <v>1</v>
      </c>
      <c r="B1236" s="4">
        <f>IF(G1236=$E$2+1,0,IF(G1236&lt;$E$2+1,G1236,$E$2+$E$2+2-G1236))</f>
        <v>4</v>
      </c>
      <c r="C1236" s="4" t="str">
        <f ca="1">IF(G1236=$E$2+1,D1233,INDIRECT(ADDRESS(4+MOD(IF(G1236&lt;$E$2+1,G1236,$E$2+$E$2+2-G1236)-A1236+2*$E$2+1,2*$E$2+1),3)))</f>
        <v>Player 4</v>
      </c>
      <c r="D1236" s="3" t="str">
        <f aca="true" ca="1" t="shared" si="9" ref="D1236:D1268">IF(G1236=$E$2+1,$F$3,INDIRECT(ADDRESS(4+MOD(IF(G1236&lt;$E$2+1,$E$2+$E$2+2-G1236,G1236)-A1236+2*$E$2+1,2*$E$2+1),3)))</f>
        <v>Player 30</v>
      </c>
      <c r="E1236" s="5"/>
      <c r="F1236" s="3"/>
      <c r="G1236">
        <f>1+MOD(A1236+D1232-2,2*$E$2+1)</f>
        <v>4</v>
      </c>
    </row>
    <row r="1237" spans="1:7" ht="12.75">
      <c r="A1237" s="3">
        <v>2</v>
      </c>
      <c r="B1237" s="4">
        <f aca="true" t="shared" si="10" ref="B1237:B1256">IF(G1237=$E$2+1,0,IF(G1237&lt;$E$2+1,G1237,$E$2+$E$2+2-G1237))</f>
        <v>5</v>
      </c>
      <c r="C1237" s="4" t="str">
        <f ca="1">IF(G1237=$E$2+1,D1233,INDIRECT(ADDRESS(4+MOD(IF(G1237&lt;$E$2+1,G1237,$E$2+$E$2+2-G1237)-A1237+2*$E$2+1,2*$E$2+1),3)))</f>
        <v>Player 4</v>
      </c>
      <c r="D1237" s="3" t="str">
        <f ca="1" t="shared" si="9"/>
        <v>Player 28</v>
      </c>
      <c r="E1237" s="5"/>
      <c r="F1237" s="3"/>
      <c r="G1237">
        <f>1+MOD(A1237+D1232-2,2*$E$2+1)</f>
        <v>5</v>
      </c>
    </row>
    <row r="1238" spans="1:7" ht="12.75">
      <c r="A1238" s="3">
        <v>3</v>
      </c>
      <c r="B1238" s="4">
        <f t="shared" si="10"/>
        <v>6</v>
      </c>
      <c r="C1238" s="4" t="str">
        <f ca="1">IF(G1238=$E$2+1,D1233,INDIRECT(ADDRESS(4+MOD(IF(G1238&lt;$E$2+1,G1238,$E$2+$E$2+2-G1238)-A1238+2*$E$2+1,2*$E$2+1),3)))</f>
        <v>Player 4</v>
      </c>
      <c r="D1238" s="3" t="str">
        <f ca="1" t="shared" si="9"/>
        <v>Player 26</v>
      </c>
      <c r="E1238" s="3"/>
      <c r="F1238" s="3"/>
      <c r="G1238">
        <f>1+MOD(A1238+D1232-2,2*$E$2+1)</f>
        <v>6</v>
      </c>
    </row>
    <row r="1239" spans="1:7" ht="12.75">
      <c r="A1239" s="3">
        <v>4</v>
      </c>
      <c r="B1239" s="4">
        <f t="shared" si="10"/>
        <v>7</v>
      </c>
      <c r="C1239" s="4" t="str">
        <f ca="1">IF(G1239=$E$2+1,D1233,INDIRECT(ADDRESS(4+MOD(IF(G1239&lt;$E$2+1,G1239,$E$2+$E$2+2-G1239)-A1239+2*$E$2+1,2*$E$2+1),3)))</f>
        <v>Player 4</v>
      </c>
      <c r="D1239" s="3" t="str">
        <f ca="1" t="shared" si="9"/>
        <v>Player 24</v>
      </c>
      <c r="E1239" s="3"/>
      <c r="F1239" s="3"/>
      <c r="G1239">
        <f>1+MOD(A1239+D1232-2,2*$E$2+1)</f>
        <v>7</v>
      </c>
    </row>
    <row r="1240" spans="1:7" ht="12.75">
      <c r="A1240" s="3">
        <v>5</v>
      </c>
      <c r="B1240" s="4">
        <f t="shared" si="10"/>
        <v>8</v>
      </c>
      <c r="C1240" s="4" t="str">
        <f ca="1">IF(G1240=$E$2+1,D1233,INDIRECT(ADDRESS(4+MOD(IF(G1240&lt;$E$2+1,G1240,$E$2+$E$2+2-G1240)-A1240+2*$E$2+1,2*$E$2+1),3)))</f>
        <v>Player 4</v>
      </c>
      <c r="D1240" s="3" t="str">
        <f ca="1" t="shared" si="9"/>
        <v>Player 22</v>
      </c>
      <c r="E1240" s="3"/>
      <c r="F1240" s="3"/>
      <c r="G1240">
        <f>1+MOD(A1240+D1232-2,2*$E$2+1)</f>
        <v>8</v>
      </c>
    </row>
    <row r="1241" spans="1:7" ht="12.75">
      <c r="A1241" s="3">
        <v>6</v>
      </c>
      <c r="B1241" s="4">
        <f t="shared" si="10"/>
        <v>9</v>
      </c>
      <c r="C1241" s="4" t="str">
        <f ca="1">IF(G1241=$E$2+1,D1233,INDIRECT(ADDRESS(4+MOD(IF(G1241&lt;$E$2+1,G1241,$E$2+$E$2+2-G1241)-A1241+2*$E$2+1,2*$E$2+1),3)))</f>
        <v>Player 4</v>
      </c>
      <c r="D1241" s="3" t="str">
        <f ca="1" t="shared" si="9"/>
        <v>Player 20</v>
      </c>
      <c r="E1241" s="3"/>
      <c r="F1241" s="3"/>
      <c r="G1241">
        <f>1+MOD(A1241+D1232-2,2*$E$2+1)</f>
        <v>9</v>
      </c>
    </row>
    <row r="1242" spans="1:7" ht="12.75">
      <c r="A1242" s="3">
        <v>7</v>
      </c>
      <c r="B1242" s="4">
        <f t="shared" si="10"/>
        <v>10</v>
      </c>
      <c r="C1242" s="4" t="str">
        <f ca="1">IF(G1242=$E$2+1,D1233,INDIRECT(ADDRESS(4+MOD(IF(G1242&lt;$E$2+1,G1242,$E$2+$E$2+2-G1242)-A1242+2*$E$2+1,2*$E$2+1),3)))</f>
        <v>Player 4</v>
      </c>
      <c r="D1242" s="3" t="str">
        <f ca="1" t="shared" si="9"/>
        <v>Player 18</v>
      </c>
      <c r="E1242" s="3"/>
      <c r="F1242" s="3"/>
      <c r="G1242">
        <f>1+MOD(A1242+D1232-2,2*$E$2+1)</f>
        <v>10</v>
      </c>
    </row>
    <row r="1243" spans="1:7" ht="12.75">
      <c r="A1243" s="3">
        <v>8</v>
      </c>
      <c r="B1243" s="4">
        <f t="shared" si="10"/>
        <v>11</v>
      </c>
      <c r="C1243" s="4" t="str">
        <f ca="1">IF(G1243=$E$2+1,D1233,INDIRECT(ADDRESS(4+MOD(IF(G1243&lt;$E$2+1,G1243,$E$2+$E$2+2-G1243)-A1243+2*$E$2+1,2*$E$2+1),3)))</f>
        <v>Player 4</v>
      </c>
      <c r="D1243" s="3" t="str">
        <f ca="1" t="shared" si="9"/>
        <v>Player 16</v>
      </c>
      <c r="E1243" s="3"/>
      <c r="F1243" s="3"/>
      <c r="G1243">
        <f>1+MOD(A1243+D1232-2,2*$E$2+1)</f>
        <v>11</v>
      </c>
    </row>
    <row r="1244" spans="1:7" ht="12.75">
      <c r="A1244" s="3">
        <v>9</v>
      </c>
      <c r="B1244" s="4">
        <f t="shared" si="10"/>
        <v>12</v>
      </c>
      <c r="C1244" s="4" t="str">
        <f ca="1">IF(G1244=$E$2+1,D1233,INDIRECT(ADDRESS(4+MOD(IF(G1244&lt;$E$2+1,G1244,$E$2+$E$2+2-G1244)-A1244+2*$E$2+1,2*$E$2+1),3)))</f>
        <v>Player 4</v>
      </c>
      <c r="D1244" s="3" t="str">
        <f ca="1" t="shared" si="9"/>
        <v>Player 14</v>
      </c>
      <c r="E1244" s="3"/>
      <c r="F1244" s="3"/>
      <c r="G1244">
        <f>1+MOD(A1244+D1232-2,2*$E$2+1)</f>
        <v>12</v>
      </c>
    </row>
    <row r="1245" spans="1:7" ht="12.75">
      <c r="A1245" s="3">
        <v>10</v>
      </c>
      <c r="B1245" s="4">
        <f t="shared" si="10"/>
        <v>13</v>
      </c>
      <c r="C1245" s="4" t="str">
        <f ca="1">IF(G1245=$E$2+1,D1233,INDIRECT(ADDRESS(4+MOD(IF(G1245&lt;$E$2+1,G1245,$E$2+$E$2+2-G1245)-A1245+2*$E$2+1,2*$E$2+1),3)))</f>
        <v>Player 4</v>
      </c>
      <c r="D1245" s="3" t="str">
        <f ca="1" t="shared" si="9"/>
        <v>Player 12</v>
      </c>
      <c r="E1245" s="3"/>
      <c r="F1245" s="3"/>
      <c r="G1245">
        <f>1+MOD(A1245+D1232-2,2*$E$2+1)</f>
        <v>13</v>
      </c>
    </row>
    <row r="1246" spans="1:7" ht="12.75">
      <c r="A1246" s="3">
        <v>11</v>
      </c>
      <c r="B1246" s="4">
        <f t="shared" si="10"/>
        <v>14</v>
      </c>
      <c r="C1246" s="4" t="str">
        <f ca="1">IF(G1246=$E$2+1,D1233,INDIRECT(ADDRESS(4+MOD(IF(G1246&lt;$E$2+1,G1246,$E$2+$E$2+2-G1246)-A1246+2*$E$2+1,2*$E$2+1),3)))</f>
        <v>Player 4</v>
      </c>
      <c r="D1246" s="3" t="str">
        <f ca="1" t="shared" si="9"/>
        <v>Player 10</v>
      </c>
      <c r="E1246" s="3"/>
      <c r="F1246" s="3"/>
      <c r="G1246">
        <f>1+MOD(A1246+D1232-2,2*$E$2+1)</f>
        <v>14</v>
      </c>
    </row>
    <row r="1247" spans="1:7" ht="12.75">
      <c r="A1247" s="3">
        <v>12</v>
      </c>
      <c r="B1247" s="4">
        <f t="shared" si="10"/>
        <v>15</v>
      </c>
      <c r="C1247" s="4" t="str">
        <f ca="1">IF(G1247=$E$2+1,D1233,INDIRECT(ADDRESS(4+MOD(IF(G1247&lt;$E$2+1,G1247,$E$2+$E$2+2-G1247)-A1247+2*$E$2+1,2*$E$2+1),3)))</f>
        <v>Player 4</v>
      </c>
      <c r="D1247" s="3" t="str">
        <f ca="1" t="shared" si="9"/>
        <v>Player 8</v>
      </c>
      <c r="E1247" s="3"/>
      <c r="F1247" s="3"/>
      <c r="G1247">
        <f>1+MOD(A1247+D1232-2,2*$E$2+1)</f>
        <v>15</v>
      </c>
    </row>
    <row r="1248" spans="1:7" ht="12.75">
      <c r="A1248" s="3">
        <v>13</v>
      </c>
      <c r="B1248" s="4">
        <f t="shared" si="10"/>
        <v>16</v>
      </c>
      <c r="C1248" s="4" t="str">
        <f ca="1">IF(G1248=$E$2+1,D1233,INDIRECT(ADDRESS(4+MOD(IF(G1248&lt;$E$2+1,G1248,$E$2+$E$2+2-G1248)-A1248+2*$E$2+1,2*$E$2+1),3)))</f>
        <v>Player 4</v>
      </c>
      <c r="D1248" s="3" t="str">
        <f ca="1" t="shared" si="9"/>
        <v>Player 6</v>
      </c>
      <c r="E1248" s="3"/>
      <c r="F1248" s="3"/>
      <c r="G1248">
        <f>1+MOD(A1248+D1232-2,2*$E$2+1)</f>
        <v>16</v>
      </c>
    </row>
    <row r="1249" spans="1:7" ht="12.75">
      <c r="A1249" s="3">
        <v>14</v>
      </c>
      <c r="B1249" s="4">
        <f t="shared" si="10"/>
        <v>0</v>
      </c>
      <c r="C1249" s="4" t="str">
        <f ca="1">IF(G1249=$E$2+1,D1233,INDIRECT(ADDRESS(4+MOD(IF(G1249&lt;$E$2+1,G1249,$E$2+$E$2+2-G1249)-A1249+2*$E$2+1,2*$E$2+1),3)))</f>
        <v>Player 4</v>
      </c>
      <c r="D1249" s="3" t="str">
        <f ca="1" t="shared" si="9"/>
        <v>Rest</v>
      </c>
      <c r="E1249" s="3"/>
      <c r="F1249" s="3"/>
      <c r="G1249">
        <f>1+MOD(A1249+D1232-2,2*$E$2+1)</f>
        <v>17</v>
      </c>
    </row>
    <row r="1250" spans="1:7" ht="12.75">
      <c r="A1250" s="3">
        <v>15</v>
      </c>
      <c r="B1250" s="4">
        <f t="shared" si="10"/>
        <v>16</v>
      </c>
      <c r="C1250" s="4" t="str">
        <f ca="1">IF(G1250=$E$2+1,D1233,INDIRECT(ADDRESS(4+MOD(IF(G1250&lt;$E$2+1,G1250,$E$2+$E$2+2-G1250)-A1250+2*$E$2+1,2*$E$2+1),3)))</f>
        <v>Player 2</v>
      </c>
      <c r="D1250" s="3" t="str">
        <f ca="1" t="shared" si="9"/>
        <v>Player 4</v>
      </c>
      <c r="E1250" s="3"/>
      <c r="F1250" s="3"/>
      <c r="G1250">
        <f>1+MOD(A1250+D1232-2,2*$E$2+1)</f>
        <v>18</v>
      </c>
    </row>
    <row r="1251" spans="1:7" ht="12.75">
      <c r="A1251" s="3">
        <v>16</v>
      </c>
      <c r="B1251" s="4">
        <f t="shared" si="10"/>
        <v>15</v>
      </c>
      <c r="C1251" s="4" t="str">
        <f ca="1">IF(G1251=$E$2+1,D1233,INDIRECT(ADDRESS(4+MOD(IF(G1251&lt;$E$2+1,G1251,$E$2+$E$2+2-G1251)-A1251+2*$E$2+1,2*$E$2+1),3)))</f>
        <v>Player 33 or Rest</v>
      </c>
      <c r="D1251" s="3" t="str">
        <f ca="1" t="shared" si="9"/>
        <v>Player 4</v>
      </c>
      <c r="E1251" s="3"/>
      <c r="F1251" s="3"/>
      <c r="G1251">
        <f>1+MOD(A1251+D1232-2,2*$E$2+1)</f>
        <v>19</v>
      </c>
    </row>
    <row r="1252" spans="1:7" ht="12.75">
      <c r="A1252" s="3">
        <v>17</v>
      </c>
      <c r="B1252" s="4">
        <f t="shared" si="10"/>
        <v>14</v>
      </c>
      <c r="C1252" s="4" t="str">
        <f ca="1">IF(G1252=$E$2+1,D1233,INDIRECT(ADDRESS(4+MOD(IF(G1252&lt;$E$2+1,G1252,$E$2+$E$2+2-G1252)-A1252+2*$E$2+1,2*$E$2+1),3)))</f>
        <v>Player 31</v>
      </c>
      <c r="D1252" s="3" t="str">
        <f ca="1" t="shared" si="9"/>
        <v>Player 4</v>
      </c>
      <c r="E1252" s="3"/>
      <c r="F1252" s="3"/>
      <c r="G1252">
        <f>1+MOD(A1252+D1232-2,2*$E$2+1)</f>
        <v>20</v>
      </c>
    </row>
    <row r="1253" spans="1:7" ht="12.75">
      <c r="A1253" s="3">
        <v>18</v>
      </c>
      <c r="B1253" s="4">
        <f t="shared" si="10"/>
        <v>13</v>
      </c>
      <c r="C1253" s="4" t="str">
        <f ca="1">IF(G1253=$E$2+1,D1233,INDIRECT(ADDRESS(4+MOD(IF(G1253&lt;$E$2+1,G1253,$E$2+$E$2+2-G1253)-A1253+2*$E$2+1,2*$E$2+1),3)))</f>
        <v>Player 29</v>
      </c>
      <c r="D1253" s="3" t="str">
        <f ca="1" t="shared" si="9"/>
        <v>Player 4</v>
      </c>
      <c r="E1253" s="3"/>
      <c r="F1253" s="3"/>
      <c r="G1253">
        <f>1+MOD(A1253+D1232-2,2*$E$2+1)</f>
        <v>21</v>
      </c>
    </row>
    <row r="1254" spans="1:7" ht="12.75">
      <c r="A1254" s="3">
        <v>19</v>
      </c>
      <c r="B1254" s="4">
        <f t="shared" si="10"/>
        <v>12</v>
      </c>
      <c r="C1254" s="4" t="str">
        <f ca="1">IF(G1254=$E$2+1,D1233,INDIRECT(ADDRESS(4+MOD(IF(G1254&lt;$E$2+1,G1254,$E$2+$E$2+2-G1254)-A1254+2*$E$2+1,2*$E$2+1),3)))</f>
        <v>Player 27</v>
      </c>
      <c r="D1254" s="3" t="str">
        <f ca="1" t="shared" si="9"/>
        <v>Player 4</v>
      </c>
      <c r="E1254" s="3"/>
      <c r="F1254" s="3"/>
      <c r="G1254">
        <f>1+MOD(A1254+D1232-2,2*$E$2+1)</f>
        <v>22</v>
      </c>
    </row>
    <row r="1255" spans="1:7" ht="12.75">
      <c r="A1255" s="3">
        <v>20</v>
      </c>
      <c r="B1255" s="4">
        <f t="shared" si="10"/>
        <v>11</v>
      </c>
      <c r="C1255" s="4" t="str">
        <f ca="1">IF(G1255=$E$2+1,D1233,INDIRECT(ADDRESS(4+MOD(IF(G1255&lt;$E$2+1,G1255,$E$2+$E$2+2-G1255)-A1255+2*$E$2+1,2*$E$2+1),3)))</f>
        <v>Player 25</v>
      </c>
      <c r="D1255" s="3" t="str">
        <f ca="1" t="shared" si="9"/>
        <v>Player 4</v>
      </c>
      <c r="E1255" s="3"/>
      <c r="F1255" s="3"/>
      <c r="G1255">
        <f>1+MOD(A1255+D1232-2,2*$E$2+1)</f>
        <v>23</v>
      </c>
    </row>
    <row r="1256" spans="1:7" ht="12.75">
      <c r="A1256" s="3">
        <v>21</v>
      </c>
      <c r="B1256" s="4">
        <f t="shared" si="10"/>
        <v>10</v>
      </c>
      <c r="C1256" s="4" t="str">
        <f ca="1">IF(G1256=$E$2+1,D1233,INDIRECT(ADDRESS(4+MOD(IF(G1256&lt;$E$2+1,G1256,$E$2+$E$2+2-G1256)-A1256+2*$E$2+1,2*$E$2+1),3)))</f>
        <v>Player 23</v>
      </c>
      <c r="D1256" s="3" t="str">
        <f ca="1" t="shared" si="9"/>
        <v>Player 4</v>
      </c>
      <c r="E1256" s="3"/>
      <c r="F1256" s="3"/>
      <c r="G1256">
        <f>1+MOD(A1256+D1232-2,2*$E$2+1)</f>
        <v>24</v>
      </c>
    </row>
    <row r="1257" spans="1:7" ht="12.75">
      <c r="A1257" s="3">
        <v>22</v>
      </c>
      <c r="B1257" s="4">
        <f>IF(G1257=$E$2+1,0,IF(G1257&lt;$E$2+1,G1257,$E$2+$E$2+2-G1257))</f>
        <v>9</v>
      </c>
      <c r="C1257" s="4" t="str">
        <f ca="1">IF(G1257=$E$2+1,D1233,INDIRECT(ADDRESS(4+MOD(IF(G1257&lt;$E$2+1,G1257,$E$2+$E$2+2-G1257)-A1257+2*$E$2+1,2*$E$2+1),3)))</f>
        <v>Player 21</v>
      </c>
      <c r="D1257" s="3" t="str">
        <f ca="1" t="shared" si="9"/>
        <v>Player 4</v>
      </c>
      <c r="E1257" s="3"/>
      <c r="F1257" s="3"/>
      <c r="G1257">
        <f>1+MOD(A1257+D1232-2,2*$E$2+1)</f>
        <v>25</v>
      </c>
    </row>
    <row r="1258" spans="1:7" ht="12.75">
      <c r="A1258" s="3">
        <v>23</v>
      </c>
      <c r="B1258" s="4">
        <f>IF(G1258=$E$2+1,0,IF(G1258&lt;$E$2+1,G1258,$E$2+$E$2+2-G1258))</f>
        <v>8</v>
      </c>
      <c r="C1258" s="4" t="str">
        <f ca="1">IF(G1258=$E$2+1,D1233,INDIRECT(ADDRESS(4+MOD(IF(G1258&lt;$E$2+1,G1258,$E$2+$E$2+2-G1258)-A1258+2*$E$2+1,2*$E$2+1),3)))</f>
        <v>Player 19</v>
      </c>
      <c r="D1258" s="3" t="str">
        <f ca="1" t="shared" si="9"/>
        <v>Player 4</v>
      </c>
      <c r="E1258" s="3"/>
      <c r="F1258" s="3"/>
      <c r="G1258">
        <f>1+MOD(A1258+D1232-2,2*$E$2+1)</f>
        <v>26</v>
      </c>
    </row>
    <row r="1259" spans="1:7" ht="12.75">
      <c r="A1259" s="3">
        <v>24</v>
      </c>
      <c r="B1259" s="4">
        <f aca="true" t="shared" si="11" ref="B1259:B1268">IF(G1259=$E$2+1,0,IF(G1259&lt;$E$2+1,G1259,$E$2+$E$2+2-G1259))</f>
        <v>7</v>
      </c>
      <c r="C1259" s="4" t="str">
        <f ca="1">IF(G1259=$E$2+1,D1233,INDIRECT(ADDRESS(4+MOD(IF(G1259&lt;$E$2+1,G1259,$E$2+$E$2+2-G1259)-A1259+2*$E$2+1,2*$E$2+1),3)))</f>
        <v>Player 17</v>
      </c>
      <c r="D1259" s="3" t="str">
        <f ca="1" t="shared" si="9"/>
        <v>Player 4</v>
      </c>
      <c r="E1259" s="3"/>
      <c r="F1259" s="3"/>
      <c r="G1259">
        <f>1+MOD(A1259+D1232-2,2*$E$2+1)</f>
        <v>27</v>
      </c>
    </row>
    <row r="1260" spans="1:7" ht="12.75">
      <c r="A1260" s="3">
        <v>25</v>
      </c>
      <c r="B1260" s="4">
        <f t="shared" si="11"/>
        <v>6</v>
      </c>
      <c r="C1260" s="4" t="str">
        <f ca="1">IF(G1260=$E$2+1,D1233,INDIRECT(ADDRESS(4+MOD(IF(G1260&lt;$E$2+1,G1260,$E$2+$E$2+2-G1260)-A1260+2*$E$2+1,2*$E$2+1),3)))</f>
        <v>Player 15</v>
      </c>
      <c r="D1260" s="3" t="str">
        <f ca="1" t="shared" si="9"/>
        <v>Player 4</v>
      </c>
      <c r="E1260" s="3"/>
      <c r="F1260" s="3"/>
      <c r="G1260">
        <f>1+MOD(A1260+D1232-2,2*$E$2+1)</f>
        <v>28</v>
      </c>
    </row>
    <row r="1261" spans="1:7" ht="12.75">
      <c r="A1261" s="3">
        <v>26</v>
      </c>
      <c r="B1261" s="4">
        <f t="shared" si="11"/>
        <v>5</v>
      </c>
      <c r="C1261" s="4" t="str">
        <f ca="1">IF(G1261=$E$2+1,D1233,INDIRECT(ADDRESS(4+MOD(IF(G1261&lt;$E$2+1,G1261,$E$2+$E$2+2-G1261)-A1261+2*$E$2+1,2*$E$2+1),3)))</f>
        <v>Player 13</v>
      </c>
      <c r="D1261" s="3" t="str">
        <f ca="1" t="shared" si="9"/>
        <v>Player 4</v>
      </c>
      <c r="E1261" s="3"/>
      <c r="F1261" s="3"/>
      <c r="G1261">
        <f>1+MOD(A1261+D1232-2,2*$E$2+1)</f>
        <v>29</v>
      </c>
    </row>
    <row r="1262" spans="1:7" ht="12.75">
      <c r="A1262" s="3">
        <v>27</v>
      </c>
      <c r="B1262" s="4">
        <f t="shared" si="11"/>
        <v>4</v>
      </c>
      <c r="C1262" s="4" t="str">
        <f ca="1">IF(G1262=$E$2+1,D1233,INDIRECT(ADDRESS(4+MOD(IF(G1262&lt;$E$2+1,G1262,$E$2+$E$2+2-G1262)-A1262+2*$E$2+1,2*$E$2+1),3)))</f>
        <v>Player 11</v>
      </c>
      <c r="D1262" s="3" t="str">
        <f ca="1" t="shared" si="9"/>
        <v>Player 4</v>
      </c>
      <c r="E1262" s="3"/>
      <c r="F1262" s="3"/>
      <c r="G1262">
        <f>1+MOD(A1262+D1232-2,2*$E$2+1)</f>
        <v>30</v>
      </c>
    </row>
    <row r="1263" spans="1:7" ht="12.75">
      <c r="A1263" s="3">
        <v>28</v>
      </c>
      <c r="B1263" s="4">
        <f t="shared" si="11"/>
        <v>3</v>
      </c>
      <c r="C1263" s="4" t="str">
        <f ca="1">IF(G1263=$E$2+1,D1233,INDIRECT(ADDRESS(4+MOD(IF(G1263&lt;$E$2+1,G1263,$E$2+$E$2+2-G1263)-A1263+2*$E$2+1,2*$E$2+1),3)))</f>
        <v>Player 9</v>
      </c>
      <c r="D1263" s="3" t="str">
        <f ca="1" t="shared" si="9"/>
        <v>Player 4</v>
      </c>
      <c r="E1263" s="3"/>
      <c r="F1263" s="3"/>
      <c r="G1263">
        <f>1+MOD(A1263+D1232-2,2*$E$2+1)</f>
        <v>31</v>
      </c>
    </row>
    <row r="1264" spans="1:7" ht="12.75">
      <c r="A1264" s="3">
        <v>29</v>
      </c>
      <c r="B1264" s="4">
        <f t="shared" si="11"/>
        <v>2</v>
      </c>
      <c r="C1264" s="4" t="str">
        <f ca="1">IF(G1264=$E$2+1,D1233,INDIRECT(ADDRESS(4+MOD(IF(G1264&lt;$E$2+1,G1264,$E$2+$E$2+2-G1264)-A1264+2*$E$2+1,2*$E$2+1),3)))</f>
        <v>Player 7</v>
      </c>
      <c r="D1264" s="3" t="str">
        <f ca="1" t="shared" si="9"/>
        <v>Player 4</v>
      </c>
      <c r="E1264" s="3"/>
      <c r="F1264" s="3"/>
      <c r="G1264">
        <f>1+MOD(A1264+D1232-2,2*$E$2+1)</f>
        <v>32</v>
      </c>
    </row>
    <row r="1265" spans="1:7" ht="12.75">
      <c r="A1265" s="3">
        <v>30</v>
      </c>
      <c r="B1265" s="4">
        <f t="shared" si="11"/>
        <v>1</v>
      </c>
      <c r="C1265" s="4" t="str">
        <f ca="1">IF(G1265=$E$2+1,D1233,INDIRECT(ADDRESS(4+MOD(IF(G1265&lt;$E$2+1,G1265,$E$2+$E$2+2-G1265)-A1265+2*$E$2+1,2*$E$2+1),3)))</f>
        <v>Player 5</v>
      </c>
      <c r="D1265" s="3" t="str">
        <f ca="1" t="shared" si="9"/>
        <v>Player 4</v>
      </c>
      <c r="E1265" s="3"/>
      <c r="F1265" s="3"/>
      <c r="G1265">
        <f>1+MOD(A1265+D1232-2,2*$E$2+1)</f>
        <v>33</v>
      </c>
    </row>
    <row r="1266" spans="1:7" ht="12.75">
      <c r="A1266" s="3">
        <v>31</v>
      </c>
      <c r="B1266" s="4">
        <f t="shared" si="11"/>
        <v>1</v>
      </c>
      <c r="C1266" s="4" t="str">
        <f ca="1">IF(G1266=$E$2+1,D1233,INDIRECT(ADDRESS(4+MOD(IF(G1266&lt;$E$2+1,G1266,$E$2+$E$2+2-G1266)-A1266+2*$E$2+1,2*$E$2+1),3)))</f>
        <v>Player 4</v>
      </c>
      <c r="D1266" s="3" t="str">
        <f ca="1" t="shared" si="9"/>
        <v>Player 3</v>
      </c>
      <c r="E1266" s="3"/>
      <c r="F1266" s="3"/>
      <c r="G1266">
        <f>1+MOD(A1266+D1232-2,2*$E$2+1)</f>
        <v>1</v>
      </c>
    </row>
    <row r="1267" spans="1:7" ht="12.75">
      <c r="A1267" s="3">
        <v>32</v>
      </c>
      <c r="B1267" s="4">
        <f t="shared" si="11"/>
        <v>2</v>
      </c>
      <c r="C1267" s="4" t="str">
        <f ca="1">IF(G1267=$E$2+1,D1233,INDIRECT(ADDRESS(4+MOD(IF(G1267&lt;$E$2+1,G1267,$E$2+$E$2+2-G1267)-A1267+2*$E$2+1,2*$E$2+1),3)))</f>
        <v>Player 4</v>
      </c>
      <c r="D1267" s="3" t="str">
        <f ca="1" t="shared" si="9"/>
        <v>Player 1</v>
      </c>
      <c r="E1267" s="3"/>
      <c r="F1267" s="3"/>
      <c r="G1267">
        <f>1+MOD(A1267+D1232-2,2*$E$2+1)</f>
        <v>2</v>
      </c>
    </row>
    <row r="1268" spans="1:7" ht="12.75">
      <c r="A1268" s="3">
        <v>33</v>
      </c>
      <c r="B1268" s="4">
        <f t="shared" si="11"/>
        <v>3</v>
      </c>
      <c r="C1268" s="4" t="str">
        <f ca="1">IF(G1268=$E$2+1,D1233,INDIRECT(ADDRESS(4+MOD(IF(G1268&lt;$E$2+1,G1268,$E$2+$E$2+2-G1268)-A1268+2*$E$2+1,2*$E$2+1),3)))</f>
        <v>Player 4</v>
      </c>
      <c r="D1268" s="3" t="str">
        <f ca="1" t="shared" si="9"/>
        <v>Player 32</v>
      </c>
      <c r="E1268" s="3"/>
      <c r="F1268" s="3"/>
      <c r="G1268">
        <f>1+MOD(A1268+D1232-2,2*$E$2+1)</f>
        <v>3</v>
      </c>
    </row>
    <row r="1276" spans="1:6" ht="12.75">
      <c r="A1276" t="s">
        <v>46</v>
      </c>
      <c r="C1276" s="1" t="s">
        <v>47</v>
      </c>
      <c r="D1276" s="2">
        <v>5</v>
      </c>
      <c r="F1276"/>
    </row>
    <row r="1277" spans="3:6" ht="12.75">
      <c r="C1277" s="1" t="s">
        <v>48</v>
      </c>
      <c r="D1277" s="2" t="str">
        <f ca="1">INDIRECT(ADDRESS(3+D1276,3))</f>
        <v>Player 5</v>
      </c>
      <c r="F1277"/>
    </row>
    <row r="1278" ht="12.75">
      <c r="F1278"/>
    </row>
    <row r="1279" spans="1:7" ht="12.75">
      <c r="A1279" s="3" t="s">
        <v>51</v>
      </c>
      <c r="B1279" s="13" t="s">
        <v>5</v>
      </c>
      <c r="C1279" s="4" t="s">
        <v>11</v>
      </c>
      <c r="D1279" s="3" t="s">
        <v>10</v>
      </c>
      <c r="E1279" s="5" t="s">
        <v>3</v>
      </c>
      <c r="F1279" s="3" t="s">
        <v>4</v>
      </c>
      <c r="G1279" t="s">
        <v>49</v>
      </c>
    </row>
    <row r="1280" spans="1:7" ht="12.75">
      <c r="A1280" s="3">
        <v>1</v>
      </c>
      <c r="B1280" s="4">
        <f>IF(G1280=$E$2+1,0,IF(G1280&lt;$E$2+1,G1280,$E$2+$E$2+2-G1280))</f>
        <v>5</v>
      </c>
      <c r="C1280" s="4" t="str">
        <f ca="1">IF(G1280=$E$2+1,D1277,INDIRECT(ADDRESS(4+MOD(IF(G1280&lt;$E$2+1,G1280,$E$2+$E$2+2-G1280)-A1280+2*$E$2+1,2*$E$2+1),3)))</f>
        <v>Player 5</v>
      </c>
      <c r="D1280" s="3" t="str">
        <f aca="true" ca="1" t="shared" si="12" ref="D1280:D1312">IF(G1280=$E$2+1,$F$3,INDIRECT(ADDRESS(4+MOD(IF(G1280&lt;$E$2+1,$E$2+$E$2+2-G1280,G1280)-A1280+2*$E$2+1,2*$E$2+1),3)))</f>
        <v>Player 29</v>
      </c>
      <c r="E1280" s="5"/>
      <c r="F1280" s="3"/>
      <c r="G1280">
        <f>1+MOD(A1280+D1276-2,2*$E$2+1)</f>
        <v>5</v>
      </c>
    </row>
    <row r="1281" spans="1:7" ht="12.75">
      <c r="A1281" s="3">
        <v>2</v>
      </c>
      <c r="B1281" s="4">
        <f aca="true" t="shared" si="13" ref="B1281:B1300">IF(G1281=$E$2+1,0,IF(G1281&lt;$E$2+1,G1281,$E$2+$E$2+2-G1281))</f>
        <v>6</v>
      </c>
      <c r="C1281" s="4" t="str">
        <f ca="1">IF(G1281=$E$2+1,D1277,INDIRECT(ADDRESS(4+MOD(IF(G1281&lt;$E$2+1,G1281,$E$2+$E$2+2-G1281)-A1281+2*$E$2+1,2*$E$2+1),3)))</f>
        <v>Player 5</v>
      </c>
      <c r="D1281" s="3" t="str">
        <f ca="1" t="shared" si="12"/>
        <v>Player 27</v>
      </c>
      <c r="E1281" s="5"/>
      <c r="F1281" s="3"/>
      <c r="G1281">
        <f>1+MOD(A1281+D1276-2,2*$E$2+1)</f>
        <v>6</v>
      </c>
    </row>
    <row r="1282" spans="1:7" ht="12.75">
      <c r="A1282" s="3">
        <v>3</v>
      </c>
      <c r="B1282" s="4">
        <f t="shared" si="13"/>
        <v>7</v>
      </c>
      <c r="C1282" s="4" t="str">
        <f ca="1">IF(G1282=$E$2+1,D1277,INDIRECT(ADDRESS(4+MOD(IF(G1282&lt;$E$2+1,G1282,$E$2+$E$2+2-G1282)-A1282+2*$E$2+1,2*$E$2+1),3)))</f>
        <v>Player 5</v>
      </c>
      <c r="D1282" s="3" t="str">
        <f ca="1" t="shared" si="12"/>
        <v>Player 25</v>
      </c>
      <c r="E1282" s="3"/>
      <c r="F1282" s="3"/>
      <c r="G1282">
        <f>1+MOD(A1282+D1276-2,2*$E$2+1)</f>
        <v>7</v>
      </c>
    </row>
    <row r="1283" spans="1:7" ht="12.75">
      <c r="A1283" s="3">
        <v>4</v>
      </c>
      <c r="B1283" s="4">
        <f t="shared" si="13"/>
        <v>8</v>
      </c>
      <c r="C1283" s="4" t="str">
        <f ca="1">IF(G1283=$E$2+1,D1277,INDIRECT(ADDRESS(4+MOD(IF(G1283&lt;$E$2+1,G1283,$E$2+$E$2+2-G1283)-A1283+2*$E$2+1,2*$E$2+1),3)))</f>
        <v>Player 5</v>
      </c>
      <c r="D1283" s="3" t="str">
        <f ca="1" t="shared" si="12"/>
        <v>Player 23</v>
      </c>
      <c r="E1283" s="3"/>
      <c r="F1283" s="3"/>
      <c r="G1283">
        <f>1+MOD(A1283+D1276-2,2*$E$2+1)</f>
        <v>8</v>
      </c>
    </row>
    <row r="1284" spans="1:7" ht="12.75">
      <c r="A1284" s="3">
        <v>5</v>
      </c>
      <c r="B1284" s="4">
        <f t="shared" si="13"/>
        <v>9</v>
      </c>
      <c r="C1284" s="4" t="str">
        <f ca="1">IF(G1284=$E$2+1,D1277,INDIRECT(ADDRESS(4+MOD(IF(G1284&lt;$E$2+1,G1284,$E$2+$E$2+2-G1284)-A1284+2*$E$2+1,2*$E$2+1),3)))</f>
        <v>Player 5</v>
      </c>
      <c r="D1284" s="3" t="str">
        <f ca="1" t="shared" si="12"/>
        <v>Player 21</v>
      </c>
      <c r="E1284" s="3"/>
      <c r="F1284" s="3"/>
      <c r="G1284">
        <f>1+MOD(A1284+D1276-2,2*$E$2+1)</f>
        <v>9</v>
      </c>
    </row>
    <row r="1285" spans="1:7" ht="12.75">
      <c r="A1285" s="3">
        <v>6</v>
      </c>
      <c r="B1285" s="4">
        <f t="shared" si="13"/>
        <v>10</v>
      </c>
      <c r="C1285" s="4" t="str">
        <f ca="1">IF(G1285=$E$2+1,D1277,INDIRECT(ADDRESS(4+MOD(IF(G1285&lt;$E$2+1,G1285,$E$2+$E$2+2-G1285)-A1285+2*$E$2+1,2*$E$2+1),3)))</f>
        <v>Player 5</v>
      </c>
      <c r="D1285" s="3" t="str">
        <f ca="1" t="shared" si="12"/>
        <v>Player 19</v>
      </c>
      <c r="E1285" s="3"/>
      <c r="F1285" s="3"/>
      <c r="G1285">
        <f>1+MOD(A1285+D1276-2,2*$E$2+1)</f>
        <v>10</v>
      </c>
    </row>
    <row r="1286" spans="1:7" ht="12.75">
      <c r="A1286" s="3">
        <v>7</v>
      </c>
      <c r="B1286" s="4">
        <f t="shared" si="13"/>
        <v>11</v>
      </c>
      <c r="C1286" s="4" t="str">
        <f ca="1">IF(G1286=$E$2+1,D1277,INDIRECT(ADDRESS(4+MOD(IF(G1286&lt;$E$2+1,G1286,$E$2+$E$2+2-G1286)-A1286+2*$E$2+1,2*$E$2+1),3)))</f>
        <v>Player 5</v>
      </c>
      <c r="D1286" s="3" t="str">
        <f ca="1" t="shared" si="12"/>
        <v>Player 17</v>
      </c>
      <c r="E1286" s="3"/>
      <c r="F1286" s="3"/>
      <c r="G1286">
        <f>1+MOD(A1286+D1276-2,2*$E$2+1)</f>
        <v>11</v>
      </c>
    </row>
    <row r="1287" spans="1:7" ht="12.75">
      <c r="A1287" s="3">
        <v>8</v>
      </c>
      <c r="B1287" s="4">
        <f t="shared" si="13"/>
        <v>12</v>
      </c>
      <c r="C1287" s="4" t="str">
        <f ca="1">IF(G1287=$E$2+1,D1277,INDIRECT(ADDRESS(4+MOD(IF(G1287&lt;$E$2+1,G1287,$E$2+$E$2+2-G1287)-A1287+2*$E$2+1,2*$E$2+1),3)))</f>
        <v>Player 5</v>
      </c>
      <c r="D1287" s="3" t="str">
        <f ca="1" t="shared" si="12"/>
        <v>Player 15</v>
      </c>
      <c r="E1287" s="3"/>
      <c r="F1287" s="3"/>
      <c r="G1287">
        <f>1+MOD(A1287+D1276-2,2*$E$2+1)</f>
        <v>12</v>
      </c>
    </row>
    <row r="1288" spans="1:7" ht="12.75">
      <c r="A1288" s="3">
        <v>9</v>
      </c>
      <c r="B1288" s="4">
        <f t="shared" si="13"/>
        <v>13</v>
      </c>
      <c r="C1288" s="4" t="str">
        <f ca="1">IF(G1288=$E$2+1,D1277,INDIRECT(ADDRESS(4+MOD(IF(G1288&lt;$E$2+1,G1288,$E$2+$E$2+2-G1288)-A1288+2*$E$2+1,2*$E$2+1),3)))</f>
        <v>Player 5</v>
      </c>
      <c r="D1288" s="3" t="str">
        <f ca="1" t="shared" si="12"/>
        <v>Player 13</v>
      </c>
      <c r="E1288" s="3"/>
      <c r="F1288" s="3"/>
      <c r="G1288">
        <f>1+MOD(A1288+D1276-2,2*$E$2+1)</f>
        <v>13</v>
      </c>
    </row>
    <row r="1289" spans="1:7" ht="12.75">
      <c r="A1289" s="3">
        <v>10</v>
      </c>
      <c r="B1289" s="4">
        <f t="shared" si="13"/>
        <v>14</v>
      </c>
      <c r="C1289" s="4" t="str">
        <f ca="1">IF(G1289=$E$2+1,D1277,INDIRECT(ADDRESS(4+MOD(IF(G1289&lt;$E$2+1,G1289,$E$2+$E$2+2-G1289)-A1289+2*$E$2+1,2*$E$2+1),3)))</f>
        <v>Player 5</v>
      </c>
      <c r="D1289" s="3" t="str">
        <f ca="1" t="shared" si="12"/>
        <v>Player 11</v>
      </c>
      <c r="E1289" s="3"/>
      <c r="F1289" s="3"/>
      <c r="G1289">
        <f>1+MOD(A1289+D1276-2,2*$E$2+1)</f>
        <v>14</v>
      </c>
    </row>
    <row r="1290" spans="1:7" ht="12.75">
      <c r="A1290" s="3">
        <v>11</v>
      </c>
      <c r="B1290" s="4">
        <f t="shared" si="13"/>
        <v>15</v>
      </c>
      <c r="C1290" s="4" t="str">
        <f ca="1">IF(G1290=$E$2+1,D1277,INDIRECT(ADDRESS(4+MOD(IF(G1290&lt;$E$2+1,G1290,$E$2+$E$2+2-G1290)-A1290+2*$E$2+1,2*$E$2+1),3)))</f>
        <v>Player 5</v>
      </c>
      <c r="D1290" s="3" t="str">
        <f ca="1" t="shared" si="12"/>
        <v>Player 9</v>
      </c>
      <c r="E1290" s="3"/>
      <c r="F1290" s="3"/>
      <c r="G1290">
        <f>1+MOD(A1290+D1276-2,2*$E$2+1)</f>
        <v>15</v>
      </c>
    </row>
    <row r="1291" spans="1:7" ht="12.75">
      <c r="A1291" s="3">
        <v>12</v>
      </c>
      <c r="B1291" s="4">
        <f t="shared" si="13"/>
        <v>16</v>
      </c>
      <c r="C1291" s="4" t="str">
        <f ca="1">IF(G1291=$E$2+1,D1277,INDIRECT(ADDRESS(4+MOD(IF(G1291&lt;$E$2+1,G1291,$E$2+$E$2+2-G1291)-A1291+2*$E$2+1,2*$E$2+1),3)))</f>
        <v>Player 5</v>
      </c>
      <c r="D1291" s="3" t="str">
        <f ca="1" t="shared" si="12"/>
        <v>Player 7</v>
      </c>
      <c r="E1291" s="3"/>
      <c r="F1291" s="3"/>
      <c r="G1291">
        <f>1+MOD(A1291+D1276-2,2*$E$2+1)</f>
        <v>16</v>
      </c>
    </row>
    <row r="1292" spans="1:7" ht="12.75">
      <c r="A1292" s="3">
        <v>13</v>
      </c>
      <c r="B1292" s="4">
        <f t="shared" si="13"/>
        <v>0</v>
      </c>
      <c r="C1292" s="4" t="str">
        <f ca="1">IF(G1292=$E$2+1,D1277,INDIRECT(ADDRESS(4+MOD(IF(G1292&lt;$E$2+1,G1292,$E$2+$E$2+2-G1292)-A1292+2*$E$2+1,2*$E$2+1),3)))</f>
        <v>Player 5</v>
      </c>
      <c r="D1292" s="3" t="str">
        <f ca="1" t="shared" si="12"/>
        <v>Rest</v>
      </c>
      <c r="E1292" s="3"/>
      <c r="F1292" s="3"/>
      <c r="G1292">
        <f>1+MOD(A1292+D1276-2,2*$E$2+1)</f>
        <v>17</v>
      </c>
    </row>
    <row r="1293" spans="1:7" ht="12.75">
      <c r="A1293" s="3">
        <v>14</v>
      </c>
      <c r="B1293" s="4">
        <f t="shared" si="13"/>
        <v>16</v>
      </c>
      <c r="C1293" s="4" t="str">
        <f ca="1">IF(G1293=$E$2+1,D1277,INDIRECT(ADDRESS(4+MOD(IF(G1293&lt;$E$2+1,G1293,$E$2+$E$2+2-G1293)-A1293+2*$E$2+1,2*$E$2+1),3)))</f>
        <v>Player 3</v>
      </c>
      <c r="D1293" s="3" t="str">
        <f ca="1" t="shared" si="12"/>
        <v>Player 5</v>
      </c>
      <c r="E1293" s="3"/>
      <c r="F1293" s="3"/>
      <c r="G1293">
        <f>1+MOD(A1293+D1276-2,2*$E$2+1)</f>
        <v>18</v>
      </c>
    </row>
    <row r="1294" spans="1:7" ht="12.75">
      <c r="A1294" s="3">
        <v>15</v>
      </c>
      <c r="B1294" s="4">
        <f t="shared" si="13"/>
        <v>15</v>
      </c>
      <c r="C1294" s="4" t="str">
        <f ca="1">IF(G1294=$E$2+1,D1277,INDIRECT(ADDRESS(4+MOD(IF(G1294&lt;$E$2+1,G1294,$E$2+$E$2+2-G1294)-A1294+2*$E$2+1,2*$E$2+1),3)))</f>
        <v>Player 1</v>
      </c>
      <c r="D1294" s="3" t="str">
        <f ca="1" t="shared" si="12"/>
        <v>Player 5</v>
      </c>
      <c r="E1294" s="3"/>
      <c r="F1294" s="3"/>
      <c r="G1294">
        <f>1+MOD(A1294+D1276-2,2*$E$2+1)</f>
        <v>19</v>
      </c>
    </row>
    <row r="1295" spans="1:7" ht="12.75">
      <c r="A1295" s="3">
        <v>16</v>
      </c>
      <c r="B1295" s="4">
        <f t="shared" si="13"/>
        <v>14</v>
      </c>
      <c r="C1295" s="4" t="str">
        <f ca="1">IF(G1295=$E$2+1,D1277,INDIRECT(ADDRESS(4+MOD(IF(G1295&lt;$E$2+1,G1295,$E$2+$E$2+2-G1295)-A1295+2*$E$2+1,2*$E$2+1),3)))</f>
        <v>Player 32</v>
      </c>
      <c r="D1295" s="3" t="str">
        <f ca="1" t="shared" si="12"/>
        <v>Player 5</v>
      </c>
      <c r="E1295" s="3"/>
      <c r="F1295" s="3"/>
      <c r="G1295">
        <f>1+MOD(A1295+D1276-2,2*$E$2+1)</f>
        <v>20</v>
      </c>
    </row>
    <row r="1296" spans="1:7" ht="12.75">
      <c r="A1296" s="3">
        <v>17</v>
      </c>
      <c r="B1296" s="4">
        <f t="shared" si="13"/>
        <v>13</v>
      </c>
      <c r="C1296" s="4" t="str">
        <f ca="1">IF(G1296=$E$2+1,D1277,INDIRECT(ADDRESS(4+MOD(IF(G1296&lt;$E$2+1,G1296,$E$2+$E$2+2-G1296)-A1296+2*$E$2+1,2*$E$2+1),3)))</f>
        <v>Player 30</v>
      </c>
      <c r="D1296" s="3" t="str">
        <f ca="1" t="shared" si="12"/>
        <v>Player 5</v>
      </c>
      <c r="E1296" s="3"/>
      <c r="F1296" s="3"/>
      <c r="G1296">
        <f>1+MOD(A1296+D1276-2,2*$E$2+1)</f>
        <v>21</v>
      </c>
    </row>
    <row r="1297" spans="1:7" ht="12.75">
      <c r="A1297" s="3">
        <v>18</v>
      </c>
      <c r="B1297" s="4">
        <f t="shared" si="13"/>
        <v>12</v>
      </c>
      <c r="C1297" s="4" t="str">
        <f ca="1">IF(G1297=$E$2+1,D1277,INDIRECT(ADDRESS(4+MOD(IF(G1297&lt;$E$2+1,G1297,$E$2+$E$2+2-G1297)-A1297+2*$E$2+1,2*$E$2+1),3)))</f>
        <v>Player 28</v>
      </c>
      <c r="D1297" s="3" t="str">
        <f ca="1" t="shared" si="12"/>
        <v>Player 5</v>
      </c>
      <c r="E1297" s="3"/>
      <c r="F1297" s="3"/>
      <c r="G1297">
        <f>1+MOD(A1297+D1276-2,2*$E$2+1)</f>
        <v>22</v>
      </c>
    </row>
    <row r="1298" spans="1:7" ht="12.75">
      <c r="A1298" s="3">
        <v>19</v>
      </c>
      <c r="B1298" s="4">
        <f t="shared" si="13"/>
        <v>11</v>
      </c>
      <c r="C1298" s="4" t="str">
        <f ca="1">IF(G1298=$E$2+1,D1277,INDIRECT(ADDRESS(4+MOD(IF(G1298&lt;$E$2+1,G1298,$E$2+$E$2+2-G1298)-A1298+2*$E$2+1,2*$E$2+1),3)))</f>
        <v>Player 26</v>
      </c>
      <c r="D1298" s="3" t="str">
        <f ca="1" t="shared" si="12"/>
        <v>Player 5</v>
      </c>
      <c r="E1298" s="3"/>
      <c r="F1298" s="3"/>
      <c r="G1298">
        <f>1+MOD(A1298+D1276-2,2*$E$2+1)</f>
        <v>23</v>
      </c>
    </row>
    <row r="1299" spans="1:7" ht="12.75">
      <c r="A1299" s="3">
        <v>20</v>
      </c>
      <c r="B1299" s="4">
        <f t="shared" si="13"/>
        <v>10</v>
      </c>
      <c r="C1299" s="4" t="str">
        <f ca="1">IF(G1299=$E$2+1,D1277,INDIRECT(ADDRESS(4+MOD(IF(G1299&lt;$E$2+1,G1299,$E$2+$E$2+2-G1299)-A1299+2*$E$2+1,2*$E$2+1),3)))</f>
        <v>Player 24</v>
      </c>
      <c r="D1299" s="3" t="str">
        <f ca="1" t="shared" si="12"/>
        <v>Player 5</v>
      </c>
      <c r="E1299" s="3"/>
      <c r="F1299" s="3"/>
      <c r="G1299">
        <f>1+MOD(A1299+D1276-2,2*$E$2+1)</f>
        <v>24</v>
      </c>
    </row>
    <row r="1300" spans="1:7" ht="12.75">
      <c r="A1300" s="3">
        <v>21</v>
      </c>
      <c r="B1300" s="4">
        <f t="shared" si="13"/>
        <v>9</v>
      </c>
      <c r="C1300" s="4" t="str">
        <f ca="1">IF(G1300=$E$2+1,D1277,INDIRECT(ADDRESS(4+MOD(IF(G1300&lt;$E$2+1,G1300,$E$2+$E$2+2-G1300)-A1300+2*$E$2+1,2*$E$2+1),3)))</f>
        <v>Player 22</v>
      </c>
      <c r="D1300" s="3" t="str">
        <f ca="1" t="shared" si="12"/>
        <v>Player 5</v>
      </c>
      <c r="E1300" s="3"/>
      <c r="F1300" s="3"/>
      <c r="G1300">
        <f>1+MOD(A1300+D1276-2,2*$E$2+1)</f>
        <v>25</v>
      </c>
    </row>
    <row r="1301" spans="1:7" ht="12.75">
      <c r="A1301" s="3">
        <v>22</v>
      </c>
      <c r="B1301" s="4">
        <f>IF(G1301=$E$2+1,0,IF(G1301&lt;$E$2+1,G1301,$E$2+$E$2+2-G1301))</f>
        <v>8</v>
      </c>
      <c r="C1301" s="4" t="str">
        <f ca="1">IF(G1301=$E$2+1,D1277,INDIRECT(ADDRESS(4+MOD(IF(G1301&lt;$E$2+1,G1301,$E$2+$E$2+2-G1301)-A1301+2*$E$2+1,2*$E$2+1),3)))</f>
        <v>Player 20</v>
      </c>
      <c r="D1301" s="3" t="str">
        <f ca="1" t="shared" si="12"/>
        <v>Player 5</v>
      </c>
      <c r="E1301" s="3"/>
      <c r="F1301" s="3"/>
      <c r="G1301">
        <f>1+MOD(A1301+D1276-2,2*$E$2+1)</f>
        <v>26</v>
      </c>
    </row>
    <row r="1302" spans="1:7" ht="12.75">
      <c r="A1302" s="3">
        <v>23</v>
      </c>
      <c r="B1302" s="4">
        <f>IF(G1302=$E$2+1,0,IF(G1302&lt;$E$2+1,G1302,$E$2+$E$2+2-G1302))</f>
        <v>7</v>
      </c>
      <c r="C1302" s="4" t="str">
        <f ca="1">IF(G1302=$E$2+1,D1277,INDIRECT(ADDRESS(4+MOD(IF(G1302&lt;$E$2+1,G1302,$E$2+$E$2+2-G1302)-A1302+2*$E$2+1,2*$E$2+1),3)))</f>
        <v>Player 18</v>
      </c>
      <c r="D1302" s="3" t="str">
        <f ca="1" t="shared" si="12"/>
        <v>Player 5</v>
      </c>
      <c r="E1302" s="3"/>
      <c r="F1302" s="3"/>
      <c r="G1302">
        <f>1+MOD(A1302+D1276-2,2*$E$2+1)</f>
        <v>27</v>
      </c>
    </row>
    <row r="1303" spans="1:7" ht="12.75">
      <c r="A1303" s="3">
        <v>24</v>
      </c>
      <c r="B1303" s="4">
        <f aca="true" t="shared" si="14" ref="B1303:B1312">IF(G1303=$E$2+1,0,IF(G1303&lt;$E$2+1,G1303,$E$2+$E$2+2-G1303))</f>
        <v>6</v>
      </c>
      <c r="C1303" s="4" t="str">
        <f ca="1">IF(G1303=$E$2+1,D1277,INDIRECT(ADDRESS(4+MOD(IF(G1303&lt;$E$2+1,G1303,$E$2+$E$2+2-G1303)-A1303+2*$E$2+1,2*$E$2+1),3)))</f>
        <v>Player 16</v>
      </c>
      <c r="D1303" s="3" t="str">
        <f ca="1" t="shared" si="12"/>
        <v>Player 5</v>
      </c>
      <c r="E1303" s="3"/>
      <c r="F1303" s="3"/>
      <c r="G1303">
        <f>1+MOD(A1303+D1276-2,2*$E$2+1)</f>
        <v>28</v>
      </c>
    </row>
    <row r="1304" spans="1:7" ht="12.75">
      <c r="A1304" s="3">
        <v>25</v>
      </c>
      <c r="B1304" s="4">
        <f t="shared" si="14"/>
        <v>5</v>
      </c>
      <c r="C1304" s="4" t="str">
        <f ca="1">IF(G1304=$E$2+1,D1277,INDIRECT(ADDRESS(4+MOD(IF(G1304&lt;$E$2+1,G1304,$E$2+$E$2+2-G1304)-A1304+2*$E$2+1,2*$E$2+1),3)))</f>
        <v>Player 14</v>
      </c>
      <c r="D1304" s="3" t="str">
        <f ca="1" t="shared" si="12"/>
        <v>Player 5</v>
      </c>
      <c r="E1304" s="3"/>
      <c r="F1304" s="3"/>
      <c r="G1304">
        <f>1+MOD(A1304+D1276-2,2*$E$2+1)</f>
        <v>29</v>
      </c>
    </row>
    <row r="1305" spans="1:7" ht="12.75">
      <c r="A1305" s="3">
        <v>26</v>
      </c>
      <c r="B1305" s="4">
        <f t="shared" si="14"/>
        <v>4</v>
      </c>
      <c r="C1305" s="4" t="str">
        <f ca="1">IF(G1305=$E$2+1,D1277,INDIRECT(ADDRESS(4+MOD(IF(G1305&lt;$E$2+1,G1305,$E$2+$E$2+2-G1305)-A1305+2*$E$2+1,2*$E$2+1),3)))</f>
        <v>Player 12</v>
      </c>
      <c r="D1305" s="3" t="str">
        <f ca="1" t="shared" si="12"/>
        <v>Player 5</v>
      </c>
      <c r="E1305" s="3"/>
      <c r="F1305" s="3"/>
      <c r="G1305">
        <f>1+MOD(A1305+D1276-2,2*$E$2+1)</f>
        <v>30</v>
      </c>
    </row>
    <row r="1306" spans="1:7" ht="12.75">
      <c r="A1306" s="3">
        <v>27</v>
      </c>
      <c r="B1306" s="4">
        <f t="shared" si="14"/>
        <v>3</v>
      </c>
      <c r="C1306" s="4" t="str">
        <f ca="1">IF(G1306=$E$2+1,D1277,INDIRECT(ADDRESS(4+MOD(IF(G1306&lt;$E$2+1,G1306,$E$2+$E$2+2-G1306)-A1306+2*$E$2+1,2*$E$2+1),3)))</f>
        <v>Player 10</v>
      </c>
      <c r="D1306" s="3" t="str">
        <f ca="1" t="shared" si="12"/>
        <v>Player 5</v>
      </c>
      <c r="E1306" s="3"/>
      <c r="F1306" s="3"/>
      <c r="G1306">
        <f>1+MOD(A1306+D1276-2,2*$E$2+1)</f>
        <v>31</v>
      </c>
    </row>
    <row r="1307" spans="1:7" ht="12.75">
      <c r="A1307" s="3">
        <v>28</v>
      </c>
      <c r="B1307" s="4">
        <f t="shared" si="14"/>
        <v>2</v>
      </c>
      <c r="C1307" s="4" t="str">
        <f ca="1">IF(G1307=$E$2+1,D1277,INDIRECT(ADDRESS(4+MOD(IF(G1307&lt;$E$2+1,G1307,$E$2+$E$2+2-G1307)-A1307+2*$E$2+1,2*$E$2+1),3)))</f>
        <v>Player 8</v>
      </c>
      <c r="D1307" s="3" t="str">
        <f ca="1" t="shared" si="12"/>
        <v>Player 5</v>
      </c>
      <c r="E1307" s="3"/>
      <c r="F1307" s="3"/>
      <c r="G1307">
        <f>1+MOD(A1307+D1276-2,2*$E$2+1)</f>
        <v>32</v>
      </c>
    </row>
    <row r="1308" spans="1:7" ht="12.75">
      <c r="A1308" s="3">
        <v>29</v>
      </c>
      <c r="B1308" s="4">
        <f t="shared" si="14"/>
        <v>1</v>
      </c>
      <c r="C1308" s="4" t="str">
        <f ca="1">IF(G1308=$E$2+1,D1277,INDIRECT(ADDRESS(4+MOD(IF(G1308&lt;$E$2+1,G1308,$E$2+$E$2+2-G1308)-A1308+2*$E$2+1,2*$E$2+1),3)))</f>
        <v>Player 6</v>
      </c>
      <c r="D1308" s="3" t="str">
        <f ca="1" t="shared" si="12"/>
        <v>Player 5</v>
      </c>
      <c r="E1308" s="3"/>
      <c r="F1308" s="3"/>
      <c r="G1308">
        <f>1+MOD(A1308+D1276-2,2*$E$2+1)</f>
        <v>33</v>
      </c>
    </row>
    <row r="1309" spans="1:7" ht="12.75">
      <c r="A1309" s="3">
        <v>30</v>
      </c>
      <c r="B1309" s="4">
        <f t="shared" si="14"/>
        <v>1</v>
      </c>
      <c r="C1309" s="4" t="str">
        <f ca="1">IF(G1309=$E$2+1,D1277,INDIRECT(ADDRESS(4+MOD(IF(G1309&lt;$E$2+1,G1309,$E$2+$E$2+2-G1309)-A1309+2*$E$2+1,2*$E$2+1),3)))</f>
        <v>Player 5</v>
      </c>
      <c r="D1309" s="3" t="str">
        <f ca="1" t="shared" si="12"/>
        <v>Player 4</v>
      </c>
      <c r="E1309" s="3"/>
      <c r="F1309" s="3"/>
      <c r="G1309">
        <f>1+MOD(A1309+D1276-2,2*$E$2+1)</f>
        <v>1</v>
      </c>
    </row>
    <row r="1310" spans="1:7" ht="12.75">
      <c r="A1310" s="3">
        <v>31</v>
      </c>
      <c r="B1310" s="4">
        <f t="shared" si="14"/>
        <v>2</v>
      </c>
      <c r="C1310" s="4" t="str">
        <f ca="1">IF(G1310=$E$2+1,D1277,INDIRECT(ADDRESS(4+MOD(IF(G1310&lt;$E$2+1,G1310,$E$2+$E$2+2-G1310)-A1310+2*$E$2+1,2*$E$2+1),3)))</f>
        <v>Player 5</v>
      </c>
      <c r="D1310" s="3" t="str">
        <f ca="1" t="shared" si="12"/>
        <v>Player 2</v>
      </c>
      <c r="E1310" s="3"/>
      <c r="F1310" s="3"/>
      <c r="G1310">
        <f>1+MOD(A1310+D1276-2,2*$E$2+1)</f>
        <v>2</v>
      </c>
    </row>
    <row r="1311" spans="1:7" ht="12.75">
      <c r="A1311" s="3">
        <v>32</v>
      </c>
      <c r="B1311" s="4">
        <f t="shared" si="14"/>
        <v>3</v>
      </c>
      <c r="C1311" s="4" t="str">
        <f ca="1">IF(G1311=$E$2+1,D1277,INDIRECT(ADDRESS(4+MOD(IF(G1311&lt;$E$2+1,G1311,$E$2+$E$2+2-G1311)-A1311+2*$E$2+1,2*$E$2+1),3)))</f>
        <v>Player 5</v>
      </c>
      <c r="D1311" s="3" t="str">
        <f ca="1" t="shared" si="12"/>
        <v>Player 33 or Rest</v>
      </c>
      <c r="E1311" s="3"/>
      <c r="F1311" s="3"/>
      <c r="G1311">
        <f>1+MOD(A1311+D1276-2,2*$E$2+1)</f>
        <v>3</v>
      </c>
    </row>
    <row r="1312" spans="1:7" ht="12.75">
      <c r="A1312" s="3">
        <v>33</v>
      </c>
      <c r="B1312" s="4">
        <f t="shared" si="14"/>
        <v>4</v>
      </c>
      <c r="C1312" s="4" t="str">
        <f ca="1">IF(G1312=$E$2+1,D1277,INDIRECT(ADDRESS(4+MOD(IF(G1312&lt;$E$2+1,G1312,$E$2+$E$2+2-G1312)-A1312+2*$E$2+1,2*$E$2+1),3)))</f>
        <v>Player 5</v>
      </c>
      <c r="D1312" s="3" t="str">
        <f ca="1" t="shared" si="12"/>
        <v>Player 31</v>
      </c>
      <c r="E1312" s="3"/>
      <c r="F1312" s="3"/>
      <c r="G1312">
        <f>1+MOD(A1312+D1276-2,2*$E$2+1)</f>
        <v>4</v>
      </c>
    </row>
    <row r="1320" spans="1:6" ht="12.75">
      <c r="A1320" t="s">
        <v>46</v>
      </c>
      <c r="C1320" s="1" t="s">
        <v>47</v>
      </c>
      <c r="D1320" s="2">
        <v>6</v>
      </c>
      <c r="F1320"/>
    </row>
    <row r="1321" spans="3:6" ht="12.75">
      <c r="C1321" s="1" t="s">
        <v>48</v>
      </c>
      <c r="D1321" s="2" t="str">
        <f ca="1">INDIRECT(ADDRESS(3+D1320,3))</f>
        <v>Player 6</v>
      </c>
      <c r="F1321"/>
    </row>
    <row r="1322" ht="12.75">
      <c r="F1322"/>
    </row>
    <row r="1323" spans="1:7" ht="12.75">
      <c r="A1323" s="3" t="s">
        <v>51</v>
      </c>
      <c r="B1323" s="13" t="s">
        <v>5</v>
      </c>
      <c r="C1323" s="4" t="s">
        <v>11</v>
      </c>
      <c r="D1323" s="3" t="s">
        <v>10</v>
      </c>
      <c r="E1323" s="5" t="s">
        <v>3</v>
      </c>
      <c r="F1323" s="3" t="s">
        <v>4</v>
      </c>
      <c r="G1323" t="s">
        <v>49</v>
      </c>
    </row>
    <row r="1324" spans="1:7" ht="12.75">
      <c r="A1324" s="3">
        <v>1</v>
      </c>
      <c r="B1324" s="4">
        <f>IF(G1324=$E$2+1,0,IF(G1324&lt;$E$2+1,G1324,$E$2+$E$2+2-G1324))</f>
        <v>6</v>
      </c>
      <c r="C1324" s="4" t="str">
        <f ca="1">IF(G1324=$E$2+1,D1321,INDIRECT(ADDRESS(4+MOD(IF(G1324&lt;$E$2+1,G1324,$E$2+$E$2+2-G1324)-A1324+2*$E$2+1,2*$E$2+1),3)))</f>
        <v>Player 6</v>
      </c>
      <c r="D1324" s="3" t="str">
        <f aca="true" ca="1" t="shared" si="15" ref="D1324:D1356">IF(G1324=$E$2+1,$F$3,INDIRECT(ADDRESS(4+MOD(IF(G1324&lt;$E$2+1,$E$2+$E$2+2-G1324,G1324)-A1324+2*$E$2+1,2*$E$2+1),3)))</f>
        <v>Player 28</v>
      </c>
      <c r="E1324" s="5"/>
      <c r="F1324" s="3"/>
      <c r="G1324">
        <f>1+MOD(A1324+D1320-2,2*$E$2+1)</f>
        <v>6</v>
      </c>
    </row>
    <row r="1325" spans="1:7" ht="12.75">
      <c r="A1325" s="3">
        <v>2</v>
      </c>
      <c r="B1325" s="4">
        <f aca="true" t="shared" si="16" ref="B1325:B1344">IF(G1325=$E$2+1,0,IF(G1325&lt;$E$2+1,G1325,$E$2+$E$2+2-G1325))</f>
        <v>7</v>
      </c>
      <c r="C1325" s="4" t="str">
        <f ca="1">IF(G1325=$E$2+1,D1321,INDIRECT(ADDRESS(4+MOD(IF(G1325&lt;$E$2+1,G1325,$E$2+$E$2+2-G1325)-A1325+2*$E$2+1,2*$E$2+1),3)))</f>
        <v>Player 6</v>
      </c>
      <c r="D1325" s="3" t="str">
        <f ca="1" t="shared" si="15"/>
        <v>Player 26</v>
      </c>
      <c r="E1325" s="5"/>
      <c r="F1325" s="3"/>
      <c r="G1325">
        <f>1+MOD(A1325+D1320-2,2*$E$2+1)</f>
        <v>7</v>
      </c>
    </row>
    <row r="1326" spans="1:7" ht="12.75">
      <c r="A1326" s="3">
        <v>3</v>
      </c>
      <c r="B1326" s="4">
        <f t="shared" si="16"/>
        <v>8</v>
      </c>
      <c r="C1326" s="4" t="str">
        <f ca="1">IF(G1326=$E$2+1,D1321,INDIRECT(ADDRESS(4+MOD(IF(G1326&lt;$E$2+1,G1326,$E$2+$E$2+2-G1326)-A1326+2*$E$2+1,2*$E$2+1),3)))</f>
        <v>Player 6</v>
      </c>
      <c r="D1326" s="3" t="str">
        <f ca="1" t="shared" si="15"/>
        <v>Player 24</v>
      </c>
      <c r="E1326" s="3"/>
      <c r="F1326" s="3"/>
      <c r="G1326">
        <f>1+MOD(A1326+D1320-2,2*$E$2+1)</f>
        <v>8</v>
      </c>
    </row>
    <row r="1327" spans="1:7" ht="12.75">
      <c r="A1327" s="3">
        <v>4</v>
      </c>
      <c r="B1327" s="4">
        <f t="shared" si="16"/>
        <v>9</v>
      </c>
      <c r="C1327" s="4" t="str">
        <f ca="1">IF(G1327=$E$2+1,D1321,INDIRECT(ADDRESS(4+MOD(IF(G1327&lt;$E$2+1,G1327,$E$2+$E$2+2-G1327)-A1327+2*$E$2+1,2*$E$2+1),3)))</f>
        <v>Player 6</v>
      </c>
      <c r="D1327" s="3" t="str">
        <f ca="1" t="shared" si="15"/>
        <v>Player 22</v>
      </c>
      <c r="E1327" s="3"/>
      <c r="F1327" s="3"/>
      <c r="G1327">
        <f>1+MOD(A1327+D1320-2,2*$E$2+1)</f>
        <v>9</v>
      </c>
    </row>
    <row r="1328" spans="1:7" ht="12.75">
      <c r="A1328" s="3">
        <v>5</v>
      </c>
      <c r="B1328" s="4">
        <f t="shared" si="16"/>
        <v>10</v>
      </c>
      <c r="C1328" s="4" t="str">
        <f ca="1">IF(G1328=$E$2+1,D1321,INDIRECT(ADDRESS(4+MOD(IF(G1328&lt;$E$2+1,G1328,$E$2+$E$2+2-G1328)-A1328+2*$E$2+1,2*$E$2+1),3)))</f>
        <v>Player 6</v>
      </c>
      <c r="D1328" s="3" t="str">
        <f ca="1" t="shared" si="15"/>
        <v>Player 20</v>
      </c>
      <c r="E1328" s="3"/>
      <c r="F1328" s="3"/>
      <c r="G1328">
        <f>1+MOD(A1328+D1320-2,2*$E$2+1)</f>
        <v>10</v>
      </c>
    </row>
    <row r="1329" spans="1:7" ht="12.75">
      <c r="A1329" s="3">
        <v>6</v>
      </c>
      <c r="B1329" s="4">
        <f t="shared" si="16"/>
        <v>11</v>
      </c>
      <c r="C1329" s="4" t="str">
        <f ca="1">IF(G1329=$E$2+1,D1321,INDIRECT(ADDRESS(4+MOD(IF(G1329&lt;$E$2+1,G1329,$E$2+$E$2+2-G1329)-A1329+2*$E$2+1,2*$E$2+1),3)))</f>
        <v>Player 6</v>
      </c>
      <c r="D1329" s="3" t="str">
        <f ca="1" t="shared" si="15"/>
        <v>Player 18</v>
      </c>
      <c r="E1329" s="3"/>
      <c r="F1329" s="3"/>
      <c r="G1329">
        <f>1+MOD(A1329+D1320-2,2*$E$2+1)</f>
        <v>11</v>
      </c>
    </row>
    <row r="1330" spans="1:7" ht="12.75">
      <c r="A1330" s="3">
        <v>7</v>
      </c>
      <c r="B1330" s="4">
        <f t="shared" si="16"/>
        <v>12</v>
      </c>
      <c r="C1330" s="4" t="str">
        <f ca="1">IF(G1330=$E$2+1,D1321,INDIRECT(ADDRESS(4+MOD(IF(G1330&lt;$E$2+1,G1330,$E$2+$E$2+2-G1330)-A1330+2*$E$2+1,2*$E$2+1),3)))</f>
        <v>Player 6</v>
      </c>
      <c r="D1330" s="3" t="str">
        <f ca="1" t="shared" si="15"/>
        <v>Player 16</v>
      </c>
      <c r="E1330" s="3"/>
      <c r="F1330" s="3"/>
      <c r="G1330">
        <f>1+MOD(A1330+D1320-2,2*$E$2+1)</f>
        <v>12</v>
      </c>
    </row>
    <row r="1331" spans="1:7" ht="12.75">
      <c r="A1331" s="3">
        <v>8</v>
      </c>
      <c r="B1331" s="4">
        <f t="shared" si="16"/>
        <v>13</v>
      </c>
      <c r="C1331" s="4" t="str">
        <f ca="1">IF(G1331=$E$2+1,D1321,INDIRECT(ADDRESS(4+MOD(IF(G1331&lt;$E$2+1,G1331,$E$2+$E$2+2-G1331)-A1331+2*$E$2+1,2*$E$2+1),3)))</f>
        <v>Player 6</v>
      </c>
      <c r="D1331" s="3" t="str">
        <f ca="1" t="shared" si="15"/>
        <v>Player 14</v>
      </c>
      <c r="E1331" s="3"/>
      <c r="F1331" s="3"/>
      <c r="G1331">
        <f>1+MOD(A1331+D1320-2,2*$E$2+1)</f>
        <v>13</v>
      </c>
    </row>
    <row r="1332" spans="1:7" ht="12.75">
      <c r="A1332" s="3">
        <v>9</v>
      </c>
      <c r="B1332" s="4">
        <f t="shared" si="16"/>
        <v>14</v>
      </c>
      <c r="C1332" s="4" t="str">
        <f ca="1">IF(G1332=$E$2+1,D1321,INDIRECT(ADDRESS(4+MOD(IF(G1332&lt;$E$2+1,G1332,$E$2+$E$2+2-G1332)-A1332+2*$E$2+1,2*$E$2+1),3)))</f>
        <v>Player 6</v>
      </c>
      <c r="D1332" s="3" t="str">
        <f ca="1" t="shared" si="15"/>
        <v>Player 12</v>
      </c>
      <c r="E1332" s="3"/>
      <c r="F1332" s="3"/>
      <c r="G1332">
        <f>1+MOD(A1332+D1320-2,2*$E$2+1)</f>
        <v>14</v>
      </c>
    </row>
    <row r="1333" spans="1:7" ht="12.75">
      <c r="A1333" s="3">
        <v>10</v>
      </c>
      <c r="B1333" s="4">
        <f t="shared" si="16"/>
        <v>15</v>
      </c>
      <c r="C1333" s="4" t="str">
        <f ca="1">IF(G1333=$E$2+1,D1321,INDIRECT(ADDRESS(4+MOD(IF(G1333&lt;$E$2+1,G1333,$E$2+$E$2+2-G1333)-A1333+2*$E$2+1,2*$E$2+1),3)))</f>
        <v>Player 6</v>
      </c>
      <c r="D1333" s="3" t="str">
        <f ca="1" t="shared" si="15"/>
        <v>Player 10</v>
      </c>
      <c r="E1333" s="3"/>
      <c r="F1333" s="3"/>
      <c r="G1333">
        <f>1+MOD(A1333+D1320-2,2*$E$2+1)</f>
        <v>15</v>
      </c>
    </row>
    <row r="1334" spans="1:7" ht="12.75">
      <c r="A1334" s="3">
        <v>11</v>
      </c>
      <c r="B1334" s="4">
        <f t="shared" si="16"/>
        <v>16</v>
      </c>
      <c r="C1334" s="4" t="str">
        <f ca="1">IF(G1334=$E$2+1,D1321,INDIRECT(ADDRESS(4+MOD(IF(G1334&lt;$E$2+1,G1334,$E$2+$E$2+2-G1334)-A1334+2*$E$2+1,2*$E$2+1),3)))</f>
        <v>Player 6</v>
      </c>
      <c r="D1334" s="3" t="str">
        <f ca="1" t="shared" si="15"/>
        <v>Player 8</v>
      </c>
      <c r="E1334" s="3"/>
      <c r="F1334" s="3"/>
      <c r="G1334">
        <f>1+MOD(A1334+D1320-2,2*$E$2+1)</f>
        <v>16</v>
      </c>
    </row>
    <row r="1335" spans="1:7" ht="12.75">
      <c r="A1335" s="3">
        <v>12</v>
      </c>
      <c r="B1335" s="4">
        <f t="shared" si="16"/>
        <v>0</v>
      </c>
      <c r="C1335" s="4" t="str">
        <f ca="1">IF(G1335=$E$2+1,D1321,INDIRECT(ADDRESS(4+MOD(IF(G1335&lt;$E$2+1,G1335,$E$2+$E$2+2-G1335)-A1335+2*$E$2+1,2*$E$2+1),3)))</f>
        <v>Player 6</v>
      </c>
      <c r="D1335" s="3" t="str">
        <f ca="1" t="shared" si="15"/>
        <v>Rest</v>
      </c>
      <c r="E1335" s="3"/>
      <c r="F1335" s="3"/>
      <c r="G1335">
        <f>1+MOD(A1335+D1320-2,2*$E$2+1)</f>
        <v>17</v>
      </c>
    </row>
    <row r="1336" spans="1:7" ht="12.75">
      <c r="A1336" s="3">
        <v>13</v>
      </c>
      <c r="B1336" s="4">
        <f t="shared" si="16"/>
        <v>16</v>
      </c>
      <c r="C1336" s="4" t="str">
        <f ca="1">IF(G1336=$E$2+1,D1321,INDIRECT(ADDRESS(4+MOD(IF(G1336&lt;$E$2+1,G1336,$E$2+$E$2+2-G1336)-A1336+2*$E$2+1,2*$E$2+1),3)))</f>
        <v>Player 4</v>
      </c>
      <c r="D1336" s="3" t="str">
        <f ca="1" t="shared" si="15"/>
        <v>Player 6</v>
      </c>
      <c r="E1336" s="3"/>
      <c r="F1336" s="3"/>
      <c r="G1336">
        <f>1+MOD(A1336+D1320-2,2*$E$2+1)</f>
        <v>18</v>
      </c>
    </row>
    <row r="1337" spans="1:7" ht="12.75">
      <c r="A1337" s="3">
        <v>14</v>
      </c>
      <c r="B1337" s="4">
        <f t="shared" si="16"/>
        <v>15</v>
      </c>
      <c r="C1337" s="4" t="str">
        <f ca="1">IF(G1337=$E$2+1,D1321,INDIRECT(ADDRESS(4+MOD(IF(G1337&lt;$E$2+1,G1337,$E$2+$E$2+2-G1337)-A1337+2*$E$2+1,2*$E$2+1),3)))</f>
        <v>Player 2</v>
      </c>
      <c r="D1337" s="3" t="str">
        <f ca="1" t="shared" si="15"/>
        <v>Player 6</v>
      </c>
      <c r="E1337" s="3"/>
      <c r="F1337" s="3"/>
      <c r="G1337">
        <f>1+MOD(A1337+D1320-2,2*$E$2+1)</f>
        <v>19</v>
      </c>
    </row>
    <row r="1338" spans="1:7" ht="12.75">
      <c r="A1338" s="3">
        <v>15</v>
      </c>
      <c r="B1338" s="4">
        <f t="shared" si="16"/>
        <v>14</v>
      </c>
      <c r="C1338" s="4" t="str">
        <f ca="1">IF(G1338=$E$2+1,D1321,INDIRECT(ADDRESS(4+MOD(IF(G1338&lt;$E$2+1,G1338,$E$2+$E$2+2-G1338)-A1338+2*$E$2+1,2*$E$2+1),3)))</f>
        <v>Player 33 or Rest</v>
      </c>
      <c r="D1338" s="3" t="str">
        <f ca="1" t="shared" si="15"/>
        <v>Player 6</v>
      </c>
      <c r="E1338" s="3"/>
      <c r="F1338" s="3"/>
      <c r="G1338">
        <f>1+MOD(A1338+D1320-2,2*$E$2+1)</f>
        <v>20</v>
      </c>
    </row>
    <row r="1339" spans="1:7" ht="12.75">
      <c r="A1339" s="3">
        <v>16</v>
      </c>
      <c r="B1339" s="4">
        <f t="shared" si="16"/>
        <v>13</v>
      </c>
      <c r="C1339" s="4" t="str">
        <f ca="1">IF(G1339=$E$2+1,D1321,INDIRECT(ADDRESS(4+MOD(IF(G1339&lt;$E$2+1,G1339,$E$2+$E$2+2-G1339)-A1339+2*$E$2+1,2*$E$2+1),3)))</f>
        <v>Player 31</v>
      </c>
      <c r="D1339" s="3" t="str">
        <f ca="1" t="shared" si="15"/>
        <v>Player 6</v>
      </c>
      <c r="E1339" s="3"/>
      <c r="F1339" s="3"/>
      <c r="G1339">
        <f>1+MOD(A1339+D1320-2,2*$E$2+1)</f>
        <v>21</v>
      </c>
    </row>
    <row r="1340" spans="1:7" ht="12.75">
      <c r="A1340" s="3">
        <v>17</v>
      </c>
      <c r="B1340" s="4">
        <f t="shared" si="16"/>
        <v>12</v>
      </c>
      <c r="C1340" s="4" t="str">
        <f ca="1">IF(G1340=$E$2+1,D1321,INDIRECT(ADDRESS(4+MOD(IF(G1340&lt;$E$2+1,G1340,$E$2+$E$2+2-G1340)-A1340+2*$E$2+1,2*$E$2+1),3)))</f>
        <v>Player 29</v>
      </c>
      <c r="D1340" s="3" t="str">
        <f ca="1" t="shared" si="15"/>
        <v>Player 6</v>
      </c>
      <c r="E1340" s="3"/>
      <c r="F1340" s="3"/>
      <c r="G1340">
        <f>1+MOD(A1340+D1320-2,2*$E$2+1)</f>
        <v>22</v>
      </c>
    </row>
    <row r="1341" spans="1:7" ht="12.75">
      <c r="A1341" s="3">
        <v>18</v>
      </c>
      <c r="B1341" s="4">
        <f t="shared" si="16"/>
        <v>11</v>
      </c>
      <c r="C1341" s="4" t="str">
        <f ca="1">IF(G1341=$E$2+1,D1321,INDIRECT(ADDRESS(4+MOD(IF(G1341&lt;$E$2+1,G1341,$E$2+$E$2+2-G1341)-A1341+2*$E$2+1,2*$E$2+1),3)))</f>
        <v>Player 27</v>
      </c>
      <c r="D1341" s="3" t="str">
        <f ca="1" t="shared" si="15"/>
        <v>Player 6</v>
      </c>
      <c r="E1341" s="3"/>
      <c r="F1341" s="3"/>
      <c r="G1341">
        <f>1+MOD(A1341+D1320-2,2*$E$2+1)</f>
        <v>23</v>
      </c>
    </row>
    <row r="1342" spans="1:7" ht="12.75">
      <c r="A1342" s="3">
        <v>19</v>
      </c>
      <c r="B1342" s="4">
        <f t="shared" si="16"/>
        <v>10</v>
      </c>
      <c r="C1342" s="4" t="str">
        <f ca="1">IF(G1342=$E$2+1,D1321,INDIRECT(ADDRESS(4+MOD(IF(G1342&lt;$E$2+1,G1342,$E$2+$E$2+2-G1342)-A1342+2*$E$2+1,2*$E$2+1),3)))</f>
        <v>Player 25</v>
      </c>
      <c r="D1342" s="3" t="str">
        <f ca="1" t="shared" si="15"/>
        <v>Player 6</v>
      </c>
      <c r="E1342" s="3"/>
      <c r="F1342" s="3"/>
      <c r="G1342">
        <f>1+MOD(A1342+D1320-2,2*$E$2+1)</f>
        <v>24</v>
      </c>
    </row>
    <row r="1343" spans="1:7" ht="12.75">
      <c r="A1343" s="3">
        <v>20</v>
      </c>
      <c r="B1343" s="4">
        <f t="shared" si="16"/>
        <v>9</v>
      </c>
      <c r="C1343" s="4" t="str">
        <f ca="1">IF(G1343=$E$2+1,D1321,INDIRECT(ADDRESS(4+MOD(IF(G1343&lt;$E$2+1,G1343,$E$2+$E$2+2-G1343)-A1343+2*$E$2+1,2*$E$2+1),3)))</f>
        <v>Player 23</v>
      </c>
      <c r="D1343" s="3" t="str">
        <f ca="1" t="shared" si="15"/>
        <v>Player 6</v>
      </c>
      <c r="E1343" s="3"/>
      <c r="F1343" s="3"/>
      <c r="G1343">
        <f>1+MOD(A1343+D1320-2,2*$E$2+1)</f>
        <v>25</v>
      </c>
    </row>
    <row r="1344" spans="1:7" ht="12.75">
      <c r="A1344" s="3">
        <v>21</v>
      </c>
      <c r="B1344" s="4">
        <f t="shared" si="16"/>
        <v>8</v>
      </c>
      <c r="C1344" s="4" t="str">
        <f ca="1">IF(G1344=$E$2+1,D1321,INDIRECT(ADDRESS(4+MOD(IF(G1344&lt;$E$2+1,G1344,$E$2+$E$2+2-G1344)-A1344+2*$E$2+1,2*$E$2+1),3)))</f>
        <v>Player 21</v>
      </c>
      <c r="D1344" s="3" t="str">
        <f ca="1" t="shared" si="15"/>
        <v>Player 6</v>
      </c>
      <c r="E1344" s="3"/>
      <c r="F1344" s="3"/>
      <c r="G1344">
        <f>1+MOD(A1344+D1320-2,2*$E$2+1)</f>
        <v>26</v>
      </c>
    </row>
    <row r="1345" spans="1:7" ht="12.75">
      <c r="A1345" s="3">
        <v>22</v>
      </c>
      <c r="B1345" s="4">
        <f>IF(G1345=$E$2+1,0,IF(G1345&lt;$E$2+1,G1345,$E$2+$E$2+2-G1345))</f>
        <v>7</v>
      </c>
      <c r="C1345" s="4" t="str">
        <f ca="1">IF(G1345=$E$2+1,D1321,INDIRECT(ADDRESS(4+MOD(IF(G1345&lt;$E$2+1,G1345,$E$2+$E$2+2-G1345)-A1345+2*$E$2+1,2*$E$2+1),3)))</f>
        <v>Player 19</v>
      </c>
      <c r="D1345" s="3" t="str">
        <f ca="1" t="shared" si="15"/>
        <v>Player 6</v>
      </c>
      <c r="E1345" s="3"/>
      <c r="F1345" s="3"/>
      <c r="G1345">
        <f>1+MOD(A1345+D1320-2,2*$E$2+1)</f>
        <v>27</v>
      </c>
    </row>
    <row r="1346" spans="1:7" ht="12.75">
      <c r="A1346" s="3">
        <v>23</v>
      </c>
      <c r="B1346" s="4">
        <f>IF(G1346=$E$2+1,0,IF(G1346&lt;$E$2+1,G1346,$E$2+$E$2+2-G1346))</f>
        <v>6</v>
      </c>
      <c r="C1346" s="4" t="str">
        <f ca="1">IF(G1346=$E$2+1,D1321,INDIRECT(ADDRESS(4+MOD(IF(G1346&lt;$E$2+1,G1346,$E$2+$E$2+2-G1346)-A1346+2*$E$2+1,2*$E$2+1),3)))</f>
        <v>Player 17</v>
      </c>
      <c r="D1346" s="3" t="str">
        <f ca="1" t="shared" si="15"/>
        <v>Player 6</v>
      </c>
      <c r="E1346" s="3"/>
      <c r="F1346" s="3"/>
      <c r="G1346">
        <f>1+MOD(A1346+D1320-2,2*$E$2+1)</f>
        <v>28</v>
      </c>
    </row>
    <row r="1347" spans="1:7" ht="12.75">
      <c r="A1347" s="3">
        <v>24</v>
      </c>
      <c r="B1347" s="4">
        <f aca="true" t="shared" si="17" ref="B1347:B1356">IF(G1347=$E$2+1,0,IF(G1347&lt;$E$2+1,G1347,$E$2+$E$2+2-G1347))</f>
        <v>5</v>
      </c>
      <c r="C1347" s="4" t="str">
        <f ca="1">IF(G1347=$E$2+1,D1321,INDIRECT(ADDRESS(4+MOD(IF(G1347&lt;$E$2+1,G1347,$E$2+$E$2+2-G1347)-A1347+2*$E$2+1,2*$E$2+1),3)))</f>
        <v>Player 15</v>
      </c>
      <c r="D1347" s="3" t="str">
        <f ca="1" t="shared" si="15"/>
        <v>Player 6</v>
      </c>
      <c r="E1347" s="3"/>
      <c r="F1347" s="3"/>
      <c r="G1347">
        <f>1+MOD(A1347+D1320-2,2*$E$2+1)</f>
        <v>29</v>
      </c>
    </row>
    <row r="1348" spans="1:7" ht="12.75">
      <c r="A1348" s="3">
        <v>25</v>
      </c>
      <c r="B1348" s="4">
        <f t="shared" si="17"/>
        <v>4</v>
      </c>
      <c r="C1348" s="4" t="str">
        <f ca="1">IF(G1348=$E$2+1,D1321,INDIRECT(ADDRESS(4+MOD(IF(G1348&lt;$E$2+1,G1348,$E$2+$E$2+2-G1348)-A1348+2*$E$2+1,2*$E$2+1),3)))</f>
        <v>Player 13</v>
      </c>
      <c r="D1348" s="3" t="str">
        <f ca="1" t="shared" si="15"/>
        <v>Player 6</v>
      </c>
      <c r="E1348" s="3"/>
      <c r="F1348" s="3"/>
      <c r="G1348">
        <f>1+MOD(A1348+D1320-2,2*$E$2+1)</f>
        <v>30</v>
      </c>
    </row>
    <row r="1349" spans="1:7" ht="12.75">
      <c r="A1349" s="3">
        <v>26</v>
      </c>
      <c r="B1349" s="4">
        <f t="shared" si="17"/>
        <v>3</v>
      </c>
      <c r="C1349" s="4" t="str">
        <f ca="1">IF(G1349=$E$2+1,D1321,INDIRECT(ADDRESS(4+MOD(IF(G1349&lt;$E$2+1,G1349,$E$2+$E$2+2-G1349)-A1349+2*$E$2+1,2*$E$2+1),3)))</f>
        <v>Player 11</v>
      </c>
      <c r="D1349" s="3" t="str">
        <f ca="1" t="shared" si="15"/>
        <v>Player 6</v>
      </c>
      <c r="E1349" s="3"/>
      <c r="F1349" s="3"/>
      <c r="G1349">
        <f>1+MOD(A1349+D1320-2,2*$E$2+1)</f>
        <v>31</v>
      </c>
    </row>
    <row r="1350" spans="1:7" ht="12.75">
      <c r="A1350" s="3">
        <v>27</v>
      </c>
      <c r="B1350" s="4">
        <f t="shared" si="17"/>
        <v>2</v>
      </c>
      <c r="C1350" s="4" t="str">
        <f ca="1">IF(G1350=$E$2+1,D1321,INDIRECT(ADDRESS(4+MOD(IF(G1350&lt;$E$2+1,G1350,$E$2+$E$2+2-G1350)-A1350+2*$E$2+1,2*$E$2+1),3)))</f>
        <v>Player 9</v>
      </c>
      <c r="D1350" s="3" t="str">
        <f ca="1" t="shared" si="15"/>
        <v>Player 6</v>
      </c>
      <c r="E1350" s="3"/>
      <c r="F1350" s="3"/>
      <c r="G1350">
        <f>1+MOD(A1350+D1320-2,2*$E$2+1)</f>
        <v>32</v>
      </c>
    </row>
    <row r="1351" spans="1:7" ht="12.75">
      <c r="A1351" s="3">
        <v>28</v>
      </c>
      <c r="B1351" s="4">
        <f t="shared" si="17"/>
        <v>1</v>
      </c>
      <c r="C1351" s="4" t="str">
        <f ca="1">IF(G1351=$E$2+1,D1321,INDIRECT(ADDRESS(4+MOD(IF(G1351&lt;$E$2+1,G1351,$E$2+$E$2+2-G1351)-A1351+2*$E$2+1,2*$E$2+1),3)))</f>
        <v>Player 7</v>
      </c>
      <c r="D1351" s="3" t="str">
        <f ca="1" t="shared" si="15"/>
        <v>Player 6</v>
      </c>
      <c r="E1351" s="3"/>
      <c r="F1351" s="3"/>
      <c r="G1351">
        <f>1+MOD(A1351+D1320-2,2*$E$2+1)</f>
        <v>33</v>
      </c>
    </row>
    <row r="1352" spans="1:7" ht="12.75">
      <c r="A1352" s="3">
        <v>29</v>
      </c>
      <c r="B1352" s="4">
        <f t="shared" si="17"/>
        <v>1</v>
      </c>
      <c r="C1352" s="4" t="str">
        <f ca="1">IF(G1352=$E$2+1,D1321,INDIRECT(ADDRESS(4+MOD(IF(G1352&lt;$E$2+1,G1352,$E$2+$E$2+2-G1352)-A1352+2*$E$2+1,2*$E$2+1),3)))</f>
        <v>Player 6</v>
      </c>
      <c r="D1352" s="3" t="str">
        <f ca="1" t="shared" si="15"/>
        <v>Player 5</v>
      </c>
      <c r="E1352" s="3"/>
      <c r="F1352" s="3"/>
      <c r="G1352">
        <f>1+MOD(A1352+D1320-2,2*$E$2+1)</f>
        <v>1</v>
      </c>
    </row>
    <row r="1353" spans="1:7" ht="12.75">
      <c r="A1353" s="3">
        <v>30</v>
      </c>
      <c r="B1353" s="4">
        <f t="shared" si="17"/>
        <v>2</v>
      </c>
      <c r="C1353" s="4" t="str">
        <f ca="1">IF(G1353=$E$2+1,D1321,INDIRECT(ADDRESS(4+MOD(IF(G1353&lt;$E$2+1,G1353,$E$2+$E$2+2-G1353)-A1353+2*$E$2+1,2*$E$2+1),3)))</f>
        <v>Player 6</v>
      </c>
      <c r="D1353" s="3" t="str">
        <f ca="1" t="shared" si="15"/>
        <v>Player 3</v>
      </c>
      <c r="E1353" s="3"/>
      <c r="F1353" s="3"/>
      <c r="G1353">
        <f>1+MOD(A1353+D1320-2,2*$E$2+1)</f>
        <v>2</v>
      </c>
    </row>
    <row r="1354" spans="1:7" ht="12.75">
      <c r="A1354" s="3">
        <v>31</v>
      </c>
      <c r="B1354" s="4">
        <f t="shared" si="17"/>
        <v>3</v>
      </c>
      <c r="C1354" s="4" t="str">
        <f ca="1">IF(G1354=$E$2+1,D1321,INDIRECT(ADDRESS(4+MOD(IF(G1354&lt;$E$2+1,G1354,$E$2+$E$2+2-G1354)-A1354+2*$E$2+1,2*$E$2+1),3)))</f>
        <v>Player 6</v>
      </c>
      <c r="D1354" s="3" t="str">
        <f ca="1" t="shared" si="15"/>
        <v>Player 1</v>
      </c>
      <c r="E1354" s="3"/>
      <c r="F1354" s="3"/>
      <c r="G1354">
        <f>1+MOD(A1354+D1320-2,2*$E$2+1)</f>
        <v>3</v>
      </c>
    </row>
    <row r="1355" spans="1:7" ht="12.75">
      <c r="A1355" s="3">
        <v>32</v>
      </c>
      <c r="B1355" s="4">
        <f t="shared" si="17"/>
        <v>4</v>
      </c>
      <c r="C1355" s="4" t="str">
        <f ca="1">IF(G1355=$E$2+1,D1321,INDIRECT(ADDRESS(4+MOD(IF(G1355&lt;$E$2+1,G1355,$E$2+$E$2+2-G1355)-A1355+2*$E$2+1,2*$E$2+1),3)))</f>
        <v>Player 6</v>
      </c>
      <c r="D1355" s="3" t="str">
        <f ca="1" t="shared" si="15"/>
        <v>Player 32</v>
      </c>
      <c r="E1355" s="3"/>
      <c r="F1355" s="3"/>
      <c r="G1355">
        <f>1+MOD(A1355+D1320-2,2*$E$2+1)</f>
        <v>4</v>
      </c>
    </row>
    <row r="1356" spans="1:7" ht="12.75">
      <c r="A1356" s="3">
        <v>33</v>
      </c>
      <c r="B1356" s="4">
        <f t="shared" si="17"/>
        <v>5</v>
      </c>
      <c r="C1356" s="4" t="str">
        <f ca="1">IF(G1356=$E$2+1,D1321,INDIRECT(ADDRESS(4+MOD(IF(G1356&lt;$E$2+1,G1356,$E$2+$E$2+2-G1356)-A1356+2*$E$2+1,2*$E$2+1),3)))</f>
        <v>Player 6</v>
      </c>
      <c r="D1356" s="3" t="str">
        <f ca="1" t="shared" si="15"/>
        <v>Player 30</v>
      </c>
      <c r="E1356" s="3"/>
      <c r="F1356" s="3"/>
      <c r="G1356">
        <f>1+MOD(A1356+D1320-2,2*$E$2+1)</f>
        <v>5</v>
      </c>
    </row>
    <row r="1364" spans="1:6" ht="12.75">
      <c r="A1364" t="s">
        <v>46</v>
      </c>
      <c r="C1364" s="1" t="s">
        <v>47</v>
      </c>
      <c r="D1364" s="2">
        <v>7</v>
      </c>
      <c r="F1364"/>
    </row>
    <row r="1365" spans="3:6" ht="12.75">
      <c r="C1365" s="1" t="s">
        <v>48</v>
      </c>
      <c r="D1365" s="2" t="str">
        <f ca="1">INDIRECT(ADDRESS(3+D1364,3))</f>
        <v>Player 7</v>
      </c>
      <c r="F1365"/>
    </row>
    <row r="1366" ht="12.75">
      <c r="F1366"/>
    </row>
    <row r="1367" spans="1:7" ht="12.75">
      <c r="A1367" s="3" t="s">
        <v>51</v>
      </c>
      <c r="B1367" s="13" t="s">
        <v>5</v>
      </c>
      <c r="C1367" s="4" t="s">
        <v>11</v>
      </c>
      <c r="D1367" s="3" t="s">
        <v>10</v>
      </c>
      <c r="E1367" s="5" t="s">
        <v>3</v>
      </c>
      <c r="F1367" s="3" t="s">
        <v>4</v>
      </c>
      <c r="G1367" t="s">
        <v>49</v>
      </c>
    </row>
    <row r="1368" spans="1:7" ht="12.75">
      <c r="A1368" s="3">
        <v>1</v>
      </c>
      <c r="B1368" s="4">
        <f>IF(G1368=$E$2+1,0,IF(G1368&lt;$E$2+1,G1368,$E$2+$E$2+2-G1368))</f>
        <v>7</v>
      </c>
      <c r="C1368" s="4" t="str">
        <f ca="1">IF(G1368=$E$2+1,D1365,INDIRECT(ADDRESS(4+MOD(IF(G1368&lt;$E$2+1,G1368,$E$2+$E$2+2-G1368)-A1368+2*$E$2+1,2*$E$2+1),3)))</f>
        <v>Player 7</v>
      </c>
      <c r="D1368" s="3" t="str">
        <f aca="true" ca="1" t="shared" si="18" ref="D1368:D1400">IF(G1368=$E$2+1,$F$3,INDIRECT(ADDRESS(4+MOD(IF(G1368&lt;$E$2+1,$E$2+$E$2+2-G1368,G1368)-A1368+2*$E$2+1,2*$E$2+1),3)))</f>
        <v>Player 27</v>
      </c>
      <c r="E1368" s="5"/>
      <c r="F1368" s="3"/>
      <c r="G1368">
        <f>1+MOD(A1368+D1364-2,2*$E$2+1)</f>
        <v>7</v>
      </c>
    </row>
    <row r="1369" spans="1:7" ht="12.75">
      <c r="A1369" s="3">
        <v>2</v>
      </c>
      <c r="B1369" s="4">
        <f aca="true" t="shared" si="19" ref="B1369:B1388">IF(G1369=$E$2+1,0,IF(G1369&lt;$E$2+1,G1369,$E$2+$E$2+2-G1369))</f>
        <v>8</v>
      </c>
      <c r="C1369" s="4" t="str">
        <f ca="1">IF(G1369=$E$2+1,D1365,INDIRECT(ADDRESS(4+MOD(IF(G1369&lt;$E$2+1,G1369,$E$2+$E$2+2-G1369)-A1369+2*$E$2+1,2*$E$2+1),3)))</f>
        <v>Player 7</v>
      </c>
      <c r="D1369" s="3" t="str">
        <f ca="1" t="shared" si="18"/>
        <v>Player 25</v>
      </c>
      <c r="E1369" s="5"/>
      <c r="F1369" s="3"/>
      <c r="G1369">
        <f>1+MOD(A1369+D1364-2,2*$E$2+1)</f>
        <v>8</v>
      </c>
    </row>
    <row r="1370" spans="1:7" ht="12.75">
      <c r="A1370" s="3">
        <v>3</v>
      </c>
      <c r="B1370" s="4">
        <f t="shared" si="19"/>
        <v>9</v>
      </c>
      <c r="C1370" s="4" t="str">
        <f ca="1">IF(G1370=$E$2+1,D1365,INDIRECT(ADDRESS(4+MOD(IF(G1370&lt;$E$2+1,G1370,$E$2+$E$2+2-G1370)-A1370+2*$E$2+1,2*$E$2+1),3)))</f>
        <v>Player 7</v>
      </c>
      <c r="D1370" s="3" t="str">
        <f ca="1" t="shared" si="18"/>
        <v>Player 23</v>
      </c>
      <c r="E1370" s="3"/>
      <c r="F1370" s="3"/>
      <c r="G1370">
        <f>1+MOD(A1370+D1364-2,2*$E$2+1)</f>
        <v>9</v>
      </c>
    </row>
    <row r="1371" spans="1:7" ht="12.75">
      <c r="A1371" s="3">
        <v>4</v>
      </c>
      <c r="B1371" s="4">
        <f t="shared" si="19"/>
        <v>10</v>
      </c>
      <c r="C1371" s="4" t="str">
        <f ca="1">IF(G1371=$E$2+1,D1365,INDIRECT(ADDRESS(4+MOD(IF(G1371&lt;$E$2+1,G1371,$E$2+$E$2+2-G1371)-A1371+2*$E$2+1,2*$E$2+1),3)))</f>
        <v>Player 7</v>
      </c>
      <c r="D1371" s="3" t="str">
        <f ca="1" t="shared" si="18"/>
        <v>Player 21</v>
      </c>
      <c r="E1371" s="3"/>
      <c r="F1371" s="3"/>
      <c r="G1371">
        <f>1+MOD(A1371+D1364-2,2*$E$2+1)</f>
        <v>10</v>
      </c>
    </row>
    <row r="1372" spans="1:7" ht="12.75">
      <c r="A1372" s="3">
        <v>5</v>
      </c>
      <c r="B1372" s="4">
        <f t="shared" si="19"/>
        <v>11</v>
      </c>
      <c r="C1372" s="4" t="str">
        <f ca="1">IF(G1372=$E$2+1,D1365,INDIRECT(ADDRESS(4+MOD(IF(G1372&lt;$E$2+1,G1372,$E$2+$E$2+2-G1372)-A1372+2*$E$2+1,2*$E$2+1),3)))</f>
        <v>Player 7</v>
      </c>
      <c r="D1372" s="3" t="str">
        <f ca="1" t="shared" si="18"/>
        <v>Player 19</v>
      </c>
      <c r="E1372" s="3"/>
      <c r="F1372" s="3"/>
      <c r="G1372">
        <f>1+MOD(A1372+D1364-2,2*$E$2+1)</f>
        <v>11</v>
      </c>
    </row>
    <row r="1373" spans="1:7" ht="12.75">
      <c r="A1373" s="3">
        <v>6</v>
      </c>
      <c r="B1373" s="4">
        <f t="shared" si="19"/>
        <v>12</v>
      </c>
      <c r="C1373" s="4" t="str">
        <f ca="1">IF(G1373=$E$2+1,D1365,INDIRECT(ADDRESS(4+MOD(IF(G1373&lt;$E$2+1,G1373,$E$2+$E$2+2-G1373)-A1373+2*$E$2+1,2*$E$2+1),3)))</f>
        <v>Player 7</v>
      </c>
      <c r="D1373" s="3" t="str">
        <f ca="1" t="shared" si="18"/>
        <v>Player 17</v>
      </c>
      <c r="E1373" s="3"/>
      <c r="F1373" s="3"/>
      <c r="G1373">
        <f>1+MOD(A1373+D1364-2,2*$E$2+1)</f>
        <v>12</v>
      </c>
    </row>
    <row r="1374" spans="1:7" ht="12.75">
      <c r="A1374" s="3">
        <v>7</v>
      </c>
      <c r="B1374" s="4">
        <f t="shared" si="19"/>
        <v>13</v>
      </c>
      <c r="C1374" s="4" t="str">
        <f ca="1">IF(G1374=$E$2+1,D1365,INDIRECT(ADDRESS(4+MOD(IF(G1374&lt;$E$2+1,G1374,$E$2+$E$2+2-G1374)-A1374+2*$E$2+1,2*$E$2+1),3)))</f>
        <v>Player 7</v>
      </c>
      <c r="D1374" s="3" t="str">
        <f ca="1" t="shared" si="18"/>
        <v>Player 15</v>
      </c>
      <c r="E1374" s="3"/>
      <c r="F1374" s="3"/>
      <c r="G1374">
        <f>1+MOD(A1374+D1364-2,2*$E$2+1)</f>
        <v>13</v>
      </c>
    </row>
    <row r="1375" spans="1:7" ht="12.75">
      <c r="A1375" s="3">
        <v>8</v>
      </c>
      <c r="B1375" s="4">
        <f t="shared" si="19"/>
        <v>14</v>
      </c>
      <c r="C1375" s="4" t="str">
        <f ca="1">IF(G1375=$E$2+1,D1365,INDIRECT(ADDRESS(4+MOD(IF(G1375&lt;$E$2+1,G1375,$E$2+$E$2+2-G1375)-A1375+2*$E$2+1,2*$E$2+1),3)))</f>
        <v>Player 7</v>
      </c>
      <c r="D1375" s="3" t="str">
        <f ca="1" t="shared" si="18"/>
        <v>Player 13</v>
      </c>
      <c r="E1375" s="3"/>
      <c r="F1375" s="3"/>
      <c r="G1375">
        <f>1+MOD(A1375+D1364-2,2*$E$2+1)</f>
        <v>14</v>
      </c>
    </row>
    <row r="1376" spans="1:7" ht="12.75">
      <c r="A1376" s="3">
        <v>9</v>
      </c>
      <c r="B1376" s="4">
        <f t="shared" si="19"/>
        <v>15</v>
      </c>
      <c r="C1376" s="4" t="str">
        <f ca="1">IF(G1376=$E$2+1,D1365,INDIRECT(ADDRESS(4+MOD(IF(G1376&lt;$E$2+1,G1376,$E$2+$E$2+2-G1376)-A1376+2*$E$2+1,2*$E$2+1),3)))</f>
        <v>Player 7</v>
      </c>
      <c r="D1376" s="3" t="str">
        <f ca="1" t="shared" si="18"/>
        <v>Player 11</v>
      </c>
      <c r="E1376" s="3"/>
      <c r="F1376" s="3"/>
      <c r="G1376">
        <f>1+MOD(A1376+D1364-2,2*$E$2+1)</f>
        <v>15</v>
      </c>
    </row>
    <row r="1377" spans="1:7" ht="12.75">
      <c r="A1377" s="3">
        <v>10</v>
      </c>
      <c r="B1377" s="4">
        <f t="shared" si="19"/>
        <v>16</v>
      </c>
      <c r="C1377" s="4" t="str">
        <f ca="1">IF(G1377=$E$2+1,D1365,INDIRECT(ADDRESS(4+MOD(IF(G1377&lt;$E$2+1,G1377,$E$2+$E$2+2-G1377)-A1377+2*$E$2+1,2*$E$2+1),3)))</f>
        <v>Player 7</v>
      </c>
      <c r="D1377" s="3" t="str">
        <f ca="1" t="shared" si="18"/>
        <v>Player 9</v>
      </c>
      <c r="E1377" s="3"/>
      <c r="F1377" s="3"/>
      <c r="G1377">
        <f>1+MOD(A1377+D1364-2,2*$E$2+1)</f>
        <v>16</v>
      </c>
    </row>
    <row r="1378" spans="1:7" ht="12.75">
      <c r="A1378" s="3">
        <v>11</v>
      </c>
      <c r="B1378" s="4">
        <f t="shared" si="19"/>
        <v>0</v>
      </c>
      <c r="C1378" s="4" t="str">
        <f ca="1">IF(G1378=$E$2+1,D1365,INDIRECT(ADDRESS(4+MOD(IF(G1378&lt;$E$2+1,G1378,$E$2+$E$2+2-G1378)-A1378+2*$E$2+1,2*$E$2+1),3)))</f>
        <v>Player 7</v>
      </c>
      <c r="D1378" s="3" t="str">
        <f ca="1" t="shared" si="18"/>
        <v>Rest</v>
      </c>
      <c r="E1378" s="3"/>
      <c r="F1378" s="3"/>
      <c r="G1378">
        <f>1+MOD(A1378+D1364-2,2*$E$2+1)</f>
        <v>17</v>
      </c>
    </row>
    <row r="1379" spans="1:7" ht="12.75">
      <c r="A1379" s="3">
        <v>12</v>
      </c>
      <c r="B1379" s="4">
        <f t="shared" si="19"/>
        <v>16</v>
      </c>
      <c r="C1379" s="4" t="str">
        <f ca="1">IF(G1379=$E$2+1,D1365,INDIRECT(ADDRESS(4+MOD(IF(G1379&lt;$E$2+1,G1379,$E$2+$E$2+2-G1379)-A1379+2*$E$2+1,2*$E$2+1),3)))</f>
        <v>Player 5</v>
      </c>
      <c r="D1379" s="3" t="str">
        <f ca="1" t="shared" si="18"/>
        <v>Player 7</v>
      </c>
      <c r="E1379" s="3"/>
      <c r="F1379" s="3"/>
      <c r="G1379">
        <f>1+MOD(A1379+D1364-2,2*$E$2+1)</f>
        <v>18</v>
      </c>
    </row>
    <row r="1380" spans="1:7" ht="12.75">
      <c r="A1380" s="3">
        <v>13</v>
      </c>
      <c r="B1380" s="4">
        <f t="shared" si="19"/>
        <v>15</v>
      </c>
      <c r="C1380" s="4" t="str">
        <f ca="1">IF(G1380=$E$2+1,D1365,INDIRECT(ADDRESS(4+MOD(IF(G1380&lt;$E$2+1,G1380,$E$2+$E$2+2-G1380)-A1380+2*$E$2+1,2*$E$2+1),3)))</f>
        <v>Player 3</v>
      </c>
      <c r="D1380" s="3" t="str">
        <f ca="1" t="shared" si="18"/>
        <v>Player 7</v>
      </c>
      <c r="E1380" s="3"/>
      <c r="F1380" s="3"/>
      <c r="G1380">
        <f>1+MOD(A1380+D1364-2,2*$E$2+1)</f>
        <v>19</v>
      </c>
    </row>
    <row r="1381" spans="1:7" ht="12.75">
      <c r="A1381" s="3">
        <v>14</v>
      </c>
      <c r="B1381" s="4">
        <f t="shared" si="19"/>
        <v>14</v>
      </c>
      <c r="C1381" s="4" t="str">
        <f ca="1">IF(G1381=$E$2+1,D1365,INDIRECT(ADDRESS(4+MOD(IF(G1381&lt;$E$2+1,G1381,$E$2+$E$2+2-G1381)-A1381+2*$E$2+1,2*$E$2+1),3)))</f>
        <v>Player 1</v>
      </c>
      <c r="D1381" s="3" t="str">
        <f ca="1" t="shared" si="18"/>
        <v>Player 7</v>
      </c>
      <c r="E1381" s="3"/>
      <c r="F1381" s="3"/>
      <c r="G1381">
        <f>1+MOD(A1381+D1364-2,2*$E$2+1)</f>
        <v>20</v>
      </c>
    </row>
    <row r="1382" spans="1:7" ht="12.75">
      <c r="A1382" s="3">
        <v>15</v>
      </c>
      <c r="B1382" s="4">
        <f t="shared" si="19"/>
        <v>13</v>
      </c>
      <c r="C1382" s="4" t="str">
        <f ca="1">IF(G1382=$E$2+1,D1365,INDIRECT(ADDRESS(4+MOD(IF(G1382&lt;$E$2+1,G1382,$E$2+$E$2+2-G1382)-A1382+2*$E$2+1,2*$E$2+1),3)))</f>
        <v>Player 32</v>
      </c>
      <c r="D1382" s="3" t="str">
        <f ca="1" t="shared" si="18"/>
        <v>Player 7</v>
      </c>
      <c r="E1382" s="3"/>
      <c r="F1382" s="3"/>
      <c r="G1382">
        <f>1+MOD(A1382+D1364-2,2*$E$2+1)</f>
        <v>21</v>
      </c>
    </row>
    <row r="1383" spans="1:7" ht="12.75">
      <c r="A1383" s="3">
        <v>16</v>
      </c>
      <c r="B1383" s="4">
        <f t="shared" si="19"/>
        <v>12</v>
      </c>
      <c r="C1383" s="4" t="str">
        <f ca="1">IF(G1383=$E$2+1,D1365,INDIRECT(ADDRESS(4+MOD(IF(G1383&lt;$E$2+1,G1383,$E$2+$E$2+2-G1383)-A1383+2*$E$2+1,2*$E$2+1),3)))</f>
        <v>Player 30</v>
      </c>
      <c r="D1383" s="3" t="str">
        <f ca="1" t="shared" si="18"/>
        <v>Player 7</v>
      </c>
      <c r="E1383" s="3"/>
      <c r="F1383" s="3"/>
      <c r="G1383">
        <f>1+MOD(A1383+D1364-2,2*$E$2+1)</f>
        <v>22</v>
      </c>
    </row>
    <row r="1384" spans="1:7" ht="12.75">
      <c r="A1384" s="3">
        <v>17</v>
      </c>
      <c r="B1384" s="4">
        <f t="shared" si="19"/>
        <v>11</v>
      </c>
      <c r="C1384" s="4" t="str">
        <f ca="1">IF(G1384=$E$2+1,D1365,INDIRECT(ADDRESS(4+MOD(IF(G1384&lt;$E$2+1,G1384,$E$2+$E$2+2-G1384)-A1384+2*$E$2+1,2*$E$2+1),3)))</f>
        <v>Player 28</v>
      </c>
      <c r="D1384" s="3" t="str">
        <f ca="1" t="shared" si="18"/>
        <v>Player 7</v>
      </c>
      <c r="E1384" s="3"/>
      <c r="F1384" s="3"/>
      <c r="G1384">
        <f>1+MOD(A1384+D1364-2,2*$E$2+1)</f>
        <v>23</v>
      </c>
    </row>
    <row r="1385" spans="1:7" ht="12.75">
      <c r="A1385" s="3">
        <v>18</v>
      </c>
      <c r="B1385" s="4">
        <f t="shared" si="19"/>
        <v>10</v>
      </c>
      <c r="C1385" s="4" t="str">
        <f ca="1">IF(G1385=$E$2+1,D1365,INDIRECT(ADDRESS(4+MOD(IF(G1385&lt;$E$2+1,G1385,$E$2+$E$2+2-G1385)-A1385+2*$E$2+1,2*$E$2+1),3)))</f>
        <v>Player 26</v>
      </c>
      <c r="D1385" s="3" t="str">
        <f ca="1" t="shared" si="18"/>
        <v>Player 7</v>
      </c>
      <c r="E1385" s="3"/>
      <c r="F1385" s="3"/>
      <c r="G1385">
        <f>1+MOD(A1385+D1364-2,2*$E$2+1)</f>
        <v>24</v>
      </c>
    </row>
    <row r="1386" spans="1:7" ht="12.75">
      <c r="A1386" s="3">
        <v>19</v>
      </c>
      <c r="B1386" s="4">
        <f t="shared" si="19"/>
        <v>9</v>
      </c>
      <c r="C1386" s="4" t="str">
        <f ca="1">IF(G1386=$E$2+1,D1365,INDIRECT(ADDRESS(4+MOD(IF(G1386&lt;$E$2+1,G1386,$E$2+$E$2+2-G1386)-A1386+2*$E$2+1,2*$E$2+1),3)))</f>
        <v>Player 24</v>
      </c>
      <c r="D1386" s="3" t="str">
        <f ca="1" t="shared" si="18"/>
        <v>Player 7</v>
      </c>
      <c r="E1386" s="3"/>
      <c r="F1386" s="3"/>
      <c r="G1386">
        <f>1+MOD(A1386+D1364-2,2*$E$2+1)</f>
        <v>25</v>
      </c>
    </row>
    <row r="1387" spans="1:7" ht="12.75">
      <c r="A1387" s="3">
        <v>20</v>
      </c>
      <c r="B1387" s="4">
        <f t="shared" si="19"/>
        <v>8</v>
      </c>
      <c r="C1387" s="4" t="str">
        <f ca="1">IF(G1387=$E$2+1,D1365,INDIRECT(ADDRESS(4+MOD(IF(G1387&lt;$E$2+1,G1387,$E$2+$E$2+2-G1387)-A1387+2*$E$2+1,2*$E$2+1),3)))</f>
        <v>Player 22</v>
      </c>
      <c r="D1387" s="3" t="str">
        <f ca="1" t="shared" si="18"/>
        <v>Player 7</v>
      </c>
      <c r="E1387" s="3"/>
      <c r="F1387" s="3"/>
      <c r="G1387">
        <f>1+MOD(A1387+D1364-2,2*$E$2+1)</f>
        <v>26</v>
      </c>
    </row>
    <row r="1388" spans="1:7" ht="12.75">
      <c r="A1388" s="3">
        <v>21</v>
      </c>
      <c r="B1388" s="4">
        <f t="shared" si="19"/>
        <v>7</v>
      </c>
      <c r="C1388" s="4" t="str">
        <f ca="1">IF(G1388=$E$2+1,D1365,INDIRECT(ADDRESS(4+MOD(IF(G1388&lt;$E$2+1,G1388,$E$2+$E$2+2-G1388)-A1388+2*$E$2+1,2*$E$2+1),3)))</f>
        <v>Player 20</v>
      </c>
      <c r="D1388" s="3" t="str">
        <f ca="1" t="shared" si="18"/>
        <v>Player 7</v>
      </c>
      <c r="E1388" s="3"/>
      <c r="F1388" s="3"/>
      <c r="G1388">
        <f>1+MOD(A1388+D1364-2,2*$E$2+1)</f>
        <v>27</v>
      </c>
    </row>
    <row r="1389" spans="1:7" ht="12.75">
      <c r="A1389" s="3">
        <v>22</v>
      </c>
      <c r="B1389" s="4">
        <f>IF(G1389=$E$2+1,0,IF(G1389&lt;$E$2+1,G1389,$E$2+$E$2+2-G1389))</f>
        <v>6</v>
      </c>
      <c r="C1389" s="4" t="str">
        <f ca="1">IF(G1389=$E$2+1,D1365,INDIRECT(ADDRESS(4+MOD(IF(G1389&lt;$E$2+1,G1389,$E$2+$E$2+2-G1389)-A1389+2*$E$2+1,2*$E$2+1),3)))</f>
        <v>Player 18</v>
      </c>
      <c r="D1389" s="3" t="str">
        <f ca="1" t="shared" si="18"/>
        <v>Player 7</v>
      </c>
      <c r="E1389" s="3"/>
      <c r="F1389" s="3"/>
      <c r="G1389">
        <f>1+MOD(A1389+D1364-2,2*$E$2+1)</f>
        <v>28</v>
      </c>
    </row>
    <row r="1390" spans="1:7" ht="12.75">
      <c r="A1390" s="3">
        <v>23</v>
      </c>
      <c r="B1390" s="4">
        <f>IF(G1390=$E$2+1,0,IF(G1390&lt;$E$2+1,G1390,$E$2+$E$2+2-G1390))</f>
        <v>5</v>
      </c>
      <c r="C1390" s="4" t="str">
        <f ca="1">IF(G1390=$E$2+1,D1365,INDIRECT(ADDRESS(4+MOD(IF(G1390&lt;$E$2+1,G1390,$E$2+$E$2+2-G1390)-A1390+2*$E$2+1,2*$E$2+1),3)))</f>
        <v>Player 16</v>
      </c>
      <c r="D1390" s="3" t="str">
        <f ca="1" t="shared" si="18"/>
        <v>Player 7</v>
      </c>
      <c r="E1390" s="3"/>
      <c r="F1390" s="3"/>
      <c r="G1390">
        <f>1+MOD(A1390+D1364-2,2*$E$2+1)</f>
        <v>29</v>
      </c>
    </row>
    <row r="1391" spans="1:7" ht="12.75">
      <c r="A1391" s="3">
        <v>24</v>
      </c>
      <c r="B1391" s="4">
        <f aca="true" t="shared" si="20" ref="B1391:B1400">IF(G1391=$E$2+1,0,IF(G1391&lt;$E$2+1,G1391,$E$2+$E$2+2-G1391))</f>
        <v>4</v>
      </c>
      <c r="C1391" s="4" t="str">
        <f ca="1">IF(G1391=$E$2+1,D1365,INDIRECT(ADDRESS(4+MOD(IF(G1391&lt;$E$2+1,G1391,$E$2+$E$2+2-G1391)-A1391+2*$E$2+1,2*$E$2+1),3)))</f>
        <v>Player 14</v>
      </c>
      <c r="D1391" s="3" t="str">
        <f ca="1" t="shared" si="18"/>
        <v>Player 7</v>
      </c>
      <c r="E1391" s="3"/>
      <c r="F1391" s="3"/>
      <c r="G1391">
        <f>1+MOD(A1391+D1364-2,2*$E$2+1)</f>
        <v>30</v>
      </c>
    </row>
    <row r="1392" spans="1:7" ht="12.75">
      <c r="A1392" s="3">
        <v>25</v>
      </c>
      <c r="B1392" s="4">
        <f t="shared" si="20"/>
        <v>3</v>
      </c>
      <c r="C1392" s="4" t="str">
        <f ca="1">IF(G1392=$E$2+1,D1365,INDIRECT(ADDRESS(4+MOD(IF(G1392&lt;$E$2+1,G1392,$E$2+$E$2+2-G1392)-A1392+2*$E$2+1,2*$E$2+1),3)))</f>
        <v>Player 12</v>
      </c>
      <c r="D1392" s="3" t="str">
        <f ca="1" t="shared" si="18"/>
        <v>Player 7</v>
      </c>
      <c r="E1392" s="3"/>
      <c r="F1392" s="3"/>
      <c r="G1392">
        <f>1+MOD(A1392+D1364-2,2*$E$2+1)</f>
        <v>31</v>
      </c>
    </row>
    <row r="1393" spans="1:7" ht="12.75">
      <c r="A1393" s="3">
        <v>26</v>
      </c>
      <c r="B1393" s="4">
        <f t="shared" si="20"/>
        <v>2</v>
      </c>
      <c r="C1393" s="4" t="str">
        <f ca="1">IF(G1393=$E$2+1,D1365,INDIRECT(ADDRESS(4+MOD(IF(G1393&lt;$E$2+1,G1393,$E$2+$E$2+2-G1393)-A1393+2*$E$2+1,2*$E$2+1),3)))</f>
        <v>Player 10</v>
      </c>
      <c r="D1393" s="3" t="str">
        <f ca="1" t="shared" si="18"/>
        <v>Player 7</v>
      </c>
      <c r="E1393" s="3"/>
      <c r="F1393" s="3"/>
      <c r="G1393">
        <f>1+MOD(A1393+D1364-2,2*$E$2+1)</f>
        <v>32</v>
      </c>
    </row>
    <row r="1394" spans="1:7" ht="12.75">
      <c r="A1394" s="3">
        <v>27</v>
      </c>
      <c r="B1394" s="4">
        <f t="shared" si="20"/>
        <v>1</v>
      </c>
      <c r="C1394" s="4" t="str">
        <f ca="1">IF(G1394=$E$2+1,D1365,INDIRECT(ADDRESS(4+MOD(IF(G1394&lt;$E$2+1,G1394,$E$2+$E$2+2-G1394)-A1394+2*$E$2+1,2*$E$2+1),3)))</f>
        <v>Player 8</v>
      </c>
      <c r="D1394" s="3" t="str">
        <f ca="1" t="shared" si="18"/>
        <v>Player 7</v>
      </c>
      <c r="E1394" s="3"/>
      <c r="F1394" s="3"/>
      <c r="G1394">
        <f>1+MOD(A1394+D1364-2,2*$E$2+1)</f>
        <v>33</v>
      </c>
    </row>
    <row r="1395" spans="1:7" ht="12.75">
      <c r="A1395" s="3">
        <v>28</v>
      </c>
      <c r="B1395" s="4">
        <f t="shared" si="20"/>
        <v>1</v>
      </c>
      <c r="C1395" s="4" t="str">
        <f ca="1">IF(G1395=$E$2+1,D1365,INDIRECT(ADDRESS(4+MOD(IF(G1395&lt;$E$2+1,G1395,$E$2+$E$2+2-G1395)-A1395+2*$E$2+1,2*$E$2+1),3)))</f>
        <v>Player 7</v>
      </c>
      <c r="D1395" s="3" t="str">
        <f ca="1" t="shared" si="18"/>
        <v>Player 6</v>
      </c>
      <c r="E1395" s="3"/>
      <c r="F1395" s="3"/>
      <c r="G1395">
        <f>1+MOD(A1395+D1364-2,2*$E$2+1)</f>
        <v>1</v>
      </c>
    </row>
    <row r="1396" spans="1:7" ht="12.75">
      <c r="A1396" s="3">
        <v>29</v>
      </c>
      <c r="B1396" s="4">
        <f t="shared" si="20"/>
        <v>2</v>
      </c>
      <c r="C1396" s="4" t="str">
        <f ca="1">IF(G1396=$E$2+1,D1365,INDIRECT(ADDRESS(4+MOD(IF(G1396&lt;$E$2+1,G1396,$E$2+$E$2+2-G1396)-A1396+2*$E$2+1,2*$E$2+1),3)))</f>
        <v>Player 7</v>
      </c>
      <c r="D1396" s="3" t="str">
        <f ca="1" t="shared" si="18"/>
        <v>Player 4</v>
      </c>
      <c r="E1396" s="3"/>
      <c r="F1396" s="3"/>
      <c r="G1396">
        <f>1+MOD(A1396+D1364-2,2*$E$2+1)</f>
        <v>2</v>
      </c>
    </row>
    <row r="1397" spans="1:7" ht="12.75">
      <c r="A1397" s="3">
        <v>30</v>
      </c>
      <c r="B1397" s="4">
        <f t="shared" si="20"/>
        <v>3</v>
      </c>
      <c r="C1397" s="4" t="str">
        <f ca="1">IF(G1397=$E$2+1,D1365,INDIRECT(ADDRESS(4+MOD(IF(G1397&lt;$E$2+1,G1397,$E$2+$E$2+2-G1397)-A1397+2*$E$2+1,2*$E$2+1),3)))</f>
        <v>Player 7</v>
      </c>
      <c r="D1397" s="3" t="str">
        <f ca="1" t="shared" si="18"/>
        <v>Player 2</v>
      </c>
      <c r="E1397" s="3"/>
      <c r="F1397" s="3"/>
      <c r="G1397">
        <f>1+MOD(A1397+D1364-2,2*$E$2+1)</f>
        <v>3</v>
      </c>
    </row>
    <row r="1398" spans="1:7" ht="12.75">
      <c r="A1398" s="3">
        <v>31</v>
      </c>
      <c r="B1398" s="4">
        <f t="shared" si="20"/>
        <v>4</v>
      </c>
      <c r="C1398" s="4" t="str">
        <f ca="1">IF(G1398=$E$2+1,D1365,INDIRECT(ADDRESS(4+MOD(IF(G1398&lt;$E$2+1,G1398,$E$2+$E$2+2-G1398)-A1398+2*$E$2+1,2*$E$2+1),3)))</f>
        <v>Player 7</v>
      </c>
      <c r="D1398" s="3" t="str">
        <f ca="1" t="shared" si="18"/>
        <v>Player 33 or Rest</v>
      </c>
      <c r="E1398" s="3"/>
      <c r="F1398" s="3"/>
      <c r="G1398">
        <f>1+MOD(A1398+D1364-2,2*$E$2+1)</f>
        <v>4</v>
      </c>
    </row>
    <row r="1399" spans="1:7" ht="12.75">
      <c r="A1399" s="3">
        <v>32</v>
      </c>
      <c r="B1399" s="4">
        <f t="shared" si="20"/>
        <v>5</v>
      </c>
      <c r="C1399" s="4" t="str">
        <f ca="1">IF(G1399=$E$2+1,D1365,INDIRECT(ADDRESS(4+MOD(IF(G1399&lt;$E$2+1,G1399,$E$2+$E$2+2-G1399)-A1399+2*$E$2+1,2*$E$2+1),3)))</f>
        <v>Player 7</v>
      </c>
      <c r="D1399" s="3" t="str">
        <f ca="1" t="shared" si="18"/>
        <v>Player 31</v>
      </c>
      <c r="E1399" s="3"/>
      <c r="F1399" s="3"/>
      <c r="G1399">
        <f>1+MOD(A1399+D1364-2,2*$E$2+1)</f>
        <v>5</v>
      </c>
    </row>
    <row r="1400" spans="1:7" ht="12.75">
      <c r="A1400" s="3">
        <v>33</v>
      </c>
      <c r="B1400" s="4">
        <f t="shared" si="20"/>
        <v>6</v>
      </c>
      <c r="C1400" s="4" t="str">
        <f ca="1">IF(G1400=$E$2+1,D1365,INDIRECT(ADDRESS(4+MOD(IF(G1400&lt;$E$2+1,G1400,$E$2+$E$2+2-G1400)-A1400+2*$E$2+1,2*$E$2+1),3)))</f>
        <v>Player 7</v>
      </c>
      <c r="D1400" s="3" t="str">
        <f ca="1" t="shared" si="18"/>
        <v>Player 29</v>
      </c>
      <c r="E1400" s="3"/>
      <c r="F1400" s="3"/>
      <c r="G1400">
        <f>1+MOD(A1400+D1364-2,2*$E$2+1)</f>
        <v>6</v>
      </c>
    </row>
    <row r="1408" spans="1:6" ht="12.75">
      <c r="A1408" t="s">
        <v>46</v>
      </c>
      <c r="C1408" s="1" t="s">
        <v>47</v>
      </c>
      <c r="D1408" s="2">
        <v>8</v>
      </c>
      <c r="F1408"/>
    </row>
    <row r="1409" spans="3:6" ht="12.75">
      <c r="C1409" s="1" t="s">
        <v>48</v>
      </c>
      <c r="D1409" s="2" t="str">
        <f ca="1">INDIRECT(ADDRESS(3+D1408,3))</f>
        <v>Player 8</v>
      </c>
      <c r="F1409"/>
    </row>
    <row r="1410" ht="12.75">
      <c r="F1410"/>
    </row>
    <row r="1411" spans="1:7" ht="12.75">
      <c r="A1411" s="3" t="s">
        <v>51</v>
      </c>
      <c r="B1411" s="13" t="s">
        <v>5</v>
      </c>
      <c r="C1411" s="4" t="s">
        <v>11</v>
      </c>
      <c r="D1411" s="3" t="s">
        <v>10</v>
      </c>
      <c r="E1411" s="5" t="s">
        <v>3</v>
      </c>
      <c r="F1411" s="3" t="s">
        <v>4</v>
      </c>
      <c r="G1411" t="s">
        <v>49</v>
      </c>
    </row>
    <row r="1412" spans="1:7" ht="12.75">
      <c r="A1412" s="3">
        <v>1</v>
      </c>
      <c r="B1412" s="4">
        <f>IF(G1412=$E$2+1,0,IF(G1412&lt;$E$2+1,G1412,$E$2+$E$2+2-G1412))</f>
        <v>8</v>
      </c>
      <c r="C1412" s="4" t="str">
        <f ca="1">IF(G1412=$E$2+1,D1409,INDIRECT(ADDRESS(4+MOD(IF(G1412&lt;$E$2+1,G1412,$E$2+$E$2+2-G1412)-A1412+2*$E$2+1,2*$E$2+1),3)))</f>
        <v>Player 8</v>
      </c>
      <c r="D1412" s="3" t="str">
        <f aca="true" ca="1" t="shared" si="21" ref="D1412:D1444">IF(G1412=$E$2+1,$F$3,INDIRECT(ADDRESS(4+MOD(IF(G1412&lt;$E$2+1,$E$2+$E$2+2-G1412,G1412)-A1412+2*$E$2+1,2*$E$2+1),3)))</f>
        <v>Player 26</v>
      </c>
      <c r="E1412" s="5"/>
      <c r="F1412" s="3"/>
      <c r="G1412">
        <f>1+MOD(A1412+D1408-2,2*$E$2+1)</f>
        <v>8</v>
      </c>
    </row>
    <row r="1413" spans="1:7" ht="12.75">
      <c r="A1413" s="3">
        <v>2</v>
      </c>
      <c r="B1413" s="4">
        <f aca="true" t="shared" si="22" ref="B1413:B1432">IF(G1413=$E$2+1,0,IF(G1413&lt;$E$2+1,G1413,$E$2+$E$2+2-G1413))</f>
        <v>9</v>
      </c>
      <c r="C1413" s="4" t="str">
        <f ca="1">IF(G1413=$E$2+1,D1409,INDIRECT(ADDRESS(4+MOD(IF(G1413&lt;$E$2+1,G1413,$E$2+$E$2+2-G1413)-A1413+2*$E$2+1,2*$E$2+1),3)))</f>
        <v>Player 8</v>
      </c>
      <c r="D1413" s="3" t="str">
        <f ca="1" t="shared" si="21"/>
        <v>Player 24</v>
      </c>
      <c r="E1413" s="5"/>
      <c r="F1413" s="3"/>
      <c r="G1413">
        <f>1+MOD(A1413+D1408-2,2*$E$2+1)</f>
        <v>9</v>
      </c>
    </row>
    <row r="1414" spans="1:7" ht="12.75">
      <c r="A1414" s="3">
        <v>3</v>
      </c>
      <c r="B1414" s="4">
        <f t="shared" si="22"/>
        <v>10</v>
      </c>
      <c r="C1414" s="4" t="str">
        <f ca="1">IF(G1414=$E$2+1,D1409,INDIRECT(ADDRESS(4+MOD(IF(G1414&lt;$E$2+1,G1414,$E$2+$E$2+2-G1414)-A1414+2*$E$2+1,2*$E$2+1),3)))</f>
        <v>Player 8</v>
      </c>
      <c r="D1414" s="3" t="str">
        <f ca="1" t="shared" si="21"/>
        <v>Player 22</v>
      </c>
      <c r="E1414" s="3"/>
      <c r="F1414" s="3"/>
      <c r="G1414">
        <f>1+MOD(A1414+D1408-2,2*$E$2+1)</f>
        <v>10</v>
      </c>
    </row>
    <row r="1415" spans="1:7" ht="12.75">
      <c r="A1415" s="3">
        <v>4</v>
      </c>
      <c r="B1415" s="4">
        <f t="shared" si="22"/>
        <v>11</v>
      </c>
      <c r="C1415" s="4" t="str">
        <f ca="1">IF(G1415=$E$2+1,D1409,INDIRECT(ADDRESS(4+MOD(IF(G1415&lt;$E$2+1,G1415,$E$2+$E$2+2-G1415)-A1415+2*$E$2+1,2*$E$2+1),3)))</f>
        <v>Player 8</v>
      </c>
      <c r="D1415" s="3" t="str">
        <f ca="1" t="shared" si="21"/>
        <v>Player 20</v>
      </c>
      <c r="E1415" s="3"/>
      <c r="F1415" s="3"/>
      <c r="G1415">
        <f>1+MOD(A1415+D1408-2,2*$E$2+1)</f>
        <v>11</v>
      </c>
    </row>
    <row r="1416" spans="1:7" ht="12.75">
      <c r="A1416" s="3">
        <v>5</v>
      </c>
      <c r="B1416" s="4">
        <f t="shared" si="22"/>
        <v>12</v>
      </c>
      <c r="C1416" s="4" t="str">
        <f ca="1">IF(G1416=$E$2+1,D1409,INDIRECT(ADDRESS(4+MOD(IF(G1416&lt;$E$2+1,G1416,$E$2+$E$2+2-G1416)-A1416+2*$E$2+1,2*$E$2+1),3)))</f>
        <v>Player 8</v>
      </c>
      <c r="D1416" s="3" t="str">
        <f ca="1" t="shared" si="21"/>
        <v>Player 18</v>
      </c>
      <c r="E1416" s="3"/>
      <c r="F1416" s="3"/>
      <c r="G1416">
        <f>1+MOD(A1416+D1408-2,2*$E$2+1)</f>
        <v>12</v>
      </c>
    </row>
    <row r="1417" spans="1:7" ht="12.75">
      <c r="A1417" s="3">
        <v>6</v>
      </c>
      <c r="B1417" s="4">
        <f t="shared" si="22"/>
        <v>13</v>
      </c>
      <c r="C1417" s="4" t="str">
        <f ca="1">IF(G1417=$E$2+1,D1409,INDIRECT(ADDRESS(4+MOD(IF(G1417&lt;$E$2+1,G1417,$E$2+$E$2+2-G1417)-A1417+2*$E$2+1,2*$E$2+1),3)))</f>
        <v>Player 8</v>
      </c>
      <c r="D1417" s="3" t="str">
        <f ca="1" t="shared" si="21"/>
        <v>Player 16</v>
      </c>
      <c r="E1417" s="3"/>
      <c r="F1417" s="3"/>
      <c r="G1417">
        <f>1+MOD(A1417+D1408-2,2*$E$2+1)</f>
        <v>13</v>
      </c>
    </row>
    <row r="1418" spans="1:7" ht="12.75">
      <c r="A1418" s="3">
        <v>7</v>
      </c>
      <c r="B1418" s="4">
        <f t="shared" si="22"/>
        <v>14</v>
      </c>
      <c r="C1418" s="4" t="str">
        <f ca="1">IF(G1418=$E$2+1,D1409,INDIRECT(ADDRESS(4+MOD(IF(G1418&lt;$E$2+1,G1418,$E$2+$E$2+2-G1418)-A1418+2*$E$2+1,2*$E$2+1),3)))</f>
        <v>Player 8</v>
      </c>
      <c r="D1418" s="3" t="str">
        <f ca="1" t="shared" si="21"/>
        <v>Player 14</v>
      </c>
      <c r="E1418" s="3"/>
      <c r="F1418" s="3"/>
      <c r="G1418">
        <f>1+MOD(A1418+D1408-2,2*$E$2+1)</f>
        <v>14</v>
      </c>
    </row>
    <row r="1419" spans="1:7" ht="12.75">
      <c r="A1419" s="3">
        <v>8</v>
      </c>
      <c r="B1419" s="4">
        <f t="shared" si="22"/>
        <v>15</v>
      </c>
      <c r="C1419" s="4" t="str">
        <f ca="1">IF(G1419=$E$2+1,D1409,INDIRECT(ADDRESS(4+MOD(IF(G1419&lt;$E$2+1,G1419,$E$2+$E$2+2-G1419)-A1419+2*$E$2+1,2*$E$2+1),3)))</f>
        <v>Player 8</v>
      </c>
      <c r="D1419" s="3" t="str">
        <f ca="1" t="shared" si="21"/>
        <v>Player 12</v>
      </c>
      <c r="E1419" s="3"/>
      <c r="F1419" s="3"/>
      <c r="G1419">
        <f>1+MOD(A1419+D1408-2,2*$E$2+1)</f>
        <v>15</v>
      </c>
    </row>
    <row r="1420" spans="1:7" ht="12.75">
      <c r="A1420" s="3">
        <v>9</v>
      </c>
      <c r="B1420" s="4">
        <f t="shared" si="22"/>
        <v>16</v>
      </c>
      <c r="C1420" s="4" t="str">
        <f ca="1">IF(G1420=$E$2+1,D1409,INDIRECT(ADDRESS(4+MOD(IF(G1420&lt;$E$2+1,G1420,$E$2+$E$2+2-G1420)-A1420+2*$E$2+1,2*$E$2+1),3)))</f>
        <v>Player 8</v>
      </c>
      <c r="D1420" s="3" t="str">
        <f ca="1" t="shared" si="21"/>
        <v>Player 10</v>
      </c>
      <c r="E1420" s="3"/>
      <c r="F1420" s="3"/>
      <c r="G1420">
        <f>1+MOD(A1420+D1408-2,2*$E$2+1)</f>
        <v>16</v>
      </c>
    </row>
    <row r="1421" spans="1:7" ht="12.75">
      <c r="A1421" s="3">
        <v>10</v>
      </c>
      <c r="B1421" s="4">
        <f t="shared" si="22"/>
        <v>0</v>
      </c>
      <c r="C1421" s="4" t="str">
        <f ca="1">IF(G1421=$E$2+1,D1409,INDIRECT(ADDRESS(4+MOD(IF(G1421&lt;$E$2+1,G1421,$E$2+$E$2+2-G1421)-A1421+2*$E$2+1,2*$E$2+1),3)))</f>
        <v>Player 8</v>
      </c>
      <c r="D1421" s="3" t="str">
        <f ca="1" t="shared" si="21"/>
        <v>Rest</v>
      </c>
      <c r="E1421" s="3"/>
      <c r="F1421" s="3"/>
      <c r="G1421">
        <f>1+MOD(A1421+D1408-2,2*$E$2+1)</f>
        <v>17</v>
      </c>
    </row>
    <row r="1422" spans="1:7" ht="12.75">
      <c r="A1422" s="3">
        <v>11</v>
      </c>
      <c r="B1422" s="4">
        <f t="shared" si="22"/>
        <v>16</v>
      </c>
      <c r="C1422" s="4" t="str">
        <f ca="1">IF(G1422=$E$2+1,D1409,INDIRECT(ADDRESS(4+MOD(IF(G1422&lt;$E$2+1,G1422,$E$2+$E$2+2-G1422)-A1422+2*$E$2+1,2*$E$2+1),3)))</f>
        <v>Player 6</v>
      </c>
      <c r="D1422" s="3" t="str">
        <f ca="1" t="shared" si="21"/>
        <v>Player 8</v>
      </c>
      <c r="E1422" s="3"/>
      <c r="F1422" s="3"/>
      <c r="G1422">
        <f>1+MOD(A1422+D1408-2,2*$E$2+1)</f>
        <v>18</v>
      </c>
    </row>
    <row r="1423" spans="1:7" ht="12.75">
      <c r="A1423" s="3">
        <v>12</v>
      </c>
      <c r="B1423" s="4">
        <f t="shared" si="22"/>
        <v>15</v>
      </c>
      <c r="C1423" s="4" t="str">
        <f ca="1">IF(G1423=$E$2+1,D1409,INDIRECT(ADDRESS(4+MOD(IF(G1423&lt;$E$2+1,G1423,$E$2+$E$2+2-G1423)-A1423+2*$E$2+1,2*$E$2+1),3)))</f>
        <v>Player 4</v>
      </c>
      <c r="D1423" s="3" t="str">
        <f ca="1" t="shared" si="21"/>
        <v>Player 8</v>
      </c>
      <c r="E1423" s="3"/>
      <c r="F1423" s="3"/>
      <c r="G1423">
        <f>1+MOD(A1423+D1408-2,2*$E$2+1)</f>
        <v>19</v>
      </c>
    </row>
    <row r="1424" spans="1:7" ht="12.75">
      <c r="A1424" s="3">
        <v>13</v>
      </c>
      <c r="B1424" s="4">
        <f t="shared" si="22"/>
        <v>14</v>
      </c>
      <c r="C1424" s="4" t="str">
        <f ca="1">IF(G1424=$E$2+1,D1409,INDIRECT(ADDRESS(4+MOD(IF(G1424&lt;$E$2+1,G1424,$E$2+$E$2+2-G1424)-A1424+2*$E$2+1,2*$E$2+1),3)))</f>
        <v>Player 2</v>
      </c>
      <c r="D1424" s="3" t="str">
        <f ca="1" t="shared" si="21"/>
        <v>Player 8</v>
      </c>
      <c r="E1424" s="3"/>
      <c r="F1424" s="3"/>
      <c r="G1424">
        <f>1+MOD(A1424+D1408-2,2*$E$2+1)</f>
        <v>20</v>
      </c>
    </row>
    <row r="1425" spans="1:7" ht="12.75">
      <c r="A1425" s="3">
        <v>14</v>
      </c>
      <c r="B1425" s="4">
        <f t="shared" si="22"/>
        <v>13</v>
      </c>
      <c r="C1425" s="4" t="str">
        <f ca="1">IF(G1425=$E$2+1,D1409,INDIRECT(ADDRESS(4+MOD(IF(G1425&lt;$E$2+1,G1425,$E$2+$E$2+2-G1425)-A1425+2*$E$2+1,2*$E$2+1),3)))</f>
        <v>Player 33 or Rest</v>
      </c>
      <c r="D1425" s="3" t="str">
        <f ca="1" t="shared" si="21"/>
        <v>Player 8</v>
      </c>
      <c r="E1425" s="3"/>
      <c r="F1425" s="3"/>
      <c r="G1425">
        <f>1+MOD(A1425+D1408-2,2*$E$2+1)</f>
        <v>21</v>
      </c>
    </row>
    <row r="1426" spans="1:7" ht="12.75">
      <c r="A1426" s="3">
        <v>15</v>
      </c>
      <c r="B1426" s="4">
        <f t="shared" si="22"/>
        <v>12</v>
      </c>
      <c r="C1426" s="4" t="str">
        <f ca="1">IF(G1426=$E$2+1,D1409,INDIRECT(ADDRESS(4+MOD(IF(G1426&lt;$E$2+1,G1426,$E$2+$E$2+2-G1426)-A1426+2*$E$2+1,2*$E$2+1),3)))</f>
        <v>Player 31</v>
      </c>
      <c r="D1426" s="3" t="str">
        <f ca="1" t="shared" si="21"/>
        <v>Player 8</v>
      </c>
      <c r="E1426" s="3"/>
      <c r="F1426" s="3"/>
      <c r="G1426">
        <f>1+MOD(A1426+D1408-2,2*$E$2+1)</f>
        <v>22</v>
      </c>
    </row>
    <row r="1427" spans="1:7" ht="12.75">
      <c r="A1427" s="3">
        <v>16</v>
      </c>
      <c r="B1427" s="4">
        <f t="shared" si="22"/>
        <v>11</v>
      </c>
      <c r="C1427" s="4" t="str">
        <f ca="1">IF(G1427=$E$2+1,D1409,INDIRECT(ADDRESS(4+MOD(IF(G1427&lt;$E$2+1,G1427,$E$2+$E$2+2-G1427)-A1427+2*$E$2+1,2*$E$2+1),3)))</f>
        <v>Player 29</v>
      </c>
      <c r="D1427" s="3" t="str">
        <f ca="1" t="shared" si="21"/>
        <v>Player 8</v>
      </c>
      <c r="E1427" s="3"/>
      <c r="F1427" s="3"/>
      <c r="G1427">
        <f>1+MOD(A1427+D1408-2,2*$E$2+1)</f>
        <v>23</v>
      </c>
    </row>
    <row r="1428" spans="1:7" ht="12.75">
      <c r="A1428" s="3">
        <v>17</v>
      </c>
      <c r="B1428" s="4">
        <f t="shared" si="22"/>
        <v>10</v>
      </c>
      <c r="C1428" s="4" t="str">
        <f ca="1">IF(G1428=$E$2+1,D1409,INDIRECT(ADDRESS(4+MOD(IF(G1428&lt;$E$2+1,G1428,$E$2+$E$2+2-G1428)-A1428+2*$E$2+1,2*$E$2+1),3)))</f>
        <v>Player 27</v>
      </c>
      <c r="D1428" s="3" t="str">
        <f ca="1" t="shared" si="21"/>
        <v>Player 8</v>
      </c>
      <c r="E1428" s="3"/>
      <c r="F1428" s="3"/>
      <c r="G1428">
        <f>1+MOD(A1428+D1408-2,2*$E$2+1)</f>
        <v>24</v>
      </c>
    </row>
    <row r="1429" spans="1:7" ht="12.75">
      <c r="A1429" s="3">
        <v>18</v>
      </c>
      <c r="B1429" s="4">
        <f t="shared" si="22"/>
        <v>9</v>
      </c>
      <c r="C1429" s="4" t="str">
        <f ca="1">IF(G1429=$E$2+1,D1409,INDIRECT(ADDRESS(4+MOD(IF(G1429&lt;$E$2+1,G1429,$E$2+$E$2+2-G1429)-A1429+2*$E$2+1,2*$E$2+1),3)))</f>
        <v>Player 25</v>
      </c>
      <c r="D1429" s="3" t="str">
        <f ca="1" t="shared" si="21"/>
        <v>Player 8</v>
      </c>
      <c r="E1429" s="3"/>
      <c r="F1429" s="3"/>
      <c r="G1429">
        <f>1+MOD(A1429+D1408-2,2*$E$2+1)</f>
        <v>25</v>
      </c>
    </row>
    <row r="1430" spans="1:7" ht="12.75">
      <c r="A1430" s="3">
        <v>19</v>
      </c>
      <c r="B1430" s="4">
        <f t="shared" si="22"/>
        <v>8</v>
      </c>
      <c r="C1430" s="4" t="str">
        <f ca="1">IF(G1430=$E$2+1,D1409,INDIRECT(ADDRESS(4+MOD(IF(G1430&lt;$E$2+1,G1430,$E$2+$E$2+2-G1430)-A1430+2*$E$2+1,2*$E$2+1),3)))</f>
        <v>Player 23</v>
      </c>
      <c r="D1430" s="3" t="str">
        <f ca="1" t="shared" si="21"/>
        <v>Player 8</v>
      </c>
      <c r="E1430" s="3"/>
      <c r="F1430" s="3"/>
      <c r="G1430">
        <f>1+MOD(A1430+D1408-2,2*$E$2+1)</f>
        <v>26</v>
      </c>
    </row>
    <row r="1431" spans="1:7" ht="12.75">
      <c r="A1431" s="3">
        <v>20</v>
      </c>
      <c r="B1431" s="4">
        <f t="shared" si="22"/>
        <v>7</v>
      </c>
      <c r="C1431" s="4" t="str">
        <f ca="1">IF(G1431=$E$2+1,D1409,INDIRECT(ADDRESS(4+MOD(IF(G1431&lt;$E$2+1,G1431,$E$2+$E$2+2-G1431)-A1431+2*$E$2+1,2*$E$2+1),3)))</f>
        <v>Player 21</v>
      </c>
      <c r="D1431" s="3" t="str">
        <f ca="1" t="shared" si="21"/>
        <v>Player 8</v>
      </c>
      <c r="E1431" s="3"/>
      <c r="F1431" s="3"/>
      <c r="G1431">
        <f>1+MOD(A1431+D1408-2,2*$E$2+1)</f>
        <v>27</v>
      </c>
    </row>
    <row r="1432" spans="1:7" ht="12.75">
      <c r="A1432" s="3">
        <v>21</v>
      </c>
      <c r="B1432" s="4">
        <f t="shared" si="22"/>
        <v>6</v>
      </c>
      <c r="C1432" s="4" t="str">
        <f ca="1">IF(G1432=$E$2+1,D1409,INDIRECT(ADDRESS(4+MOD(IF(G1432&lt;$E$2+1,G1432,$E$2+$E$2+2-G1432)-A1432+2*$E$2+1,2*$E$2+1),3)))</f>
        <v>Player 19</v>
      </c>
      <c r="D1432" s="3" t="str">
        <f ca="1" t="shared" si="21"/>
        <v>Player 8</v>
      </c>
      <c r="E1432" s="3"/>
      <c r="F1432" s="3"/>
      <c r="G1432">
        <f>1+MOD(A1432+D1408-2,2*$E$2+1)</f>
        <v>28</v>
      </c>
    </row>
    <row r="1433" spans="1:7" ht="12.75">
      <c r="A1433" s="3">
        <v>22</v>
      </c>
      <c r="B1433" s="4">
        <f>IF(G1433=$E$2+1,0,IF(G1433&lt;$E$2+1,G1433,$E$2+$E$2+2-G1433))</f>
        <v>5</v>
      </c>
      <c r="C1433" s="4" t="str">
        <f ca="1">IF(G1433=$E$2+1,D1409,INDIRECT(ADDRESS(4+MOD(IF(G1433&lt;$E$2+1,G1433,$E$2+$E$2+2-G1433)-A1433+2*$E$2+1,2*$E$2+1),3)))</f>
        <v>Player 17</v>
      </c>
      <c r="D1433" s="3" t="str">
        <f ca="1" t="shared" si="21"/>
        <v>Player 8</v>
      </c>
      <c r="E1433" s="3"/>
      <c r="F1433" s="3"/>
      <c r="G1433">
        <f>1+MOD(A1433+D1408-2,2*$E$2+1)</f>
        <v>29</v>
      </c>
    </row>
    <row r="1434" spans="1:7" ht="12.75">
      <c r="A1434" s="3">
        <v>23</v>
      </c>
      <c r="B1434" s="4">
        <f>IF(G1434=$E$2+1,0,IF(G1434&lt;$E$2+1,G1434,$E$2+$E$2+2-G1434))</f>
        <v>4</v>
      </c>
      <c r="C1434" s="4" t="str">
        <f ca="1">IF(G1434=$E$2+1,D1409,INDIRECT(ADDRESS(4+MOD(IF(G1434&lt;$E$2+1,G1434,$E$2+$E$2+2-G1434)-A1434+2*$E$2+1,2*$E$2+1),3)))</f>
        <v>Player 15</v>
      </c>
      <c r="D1434" s="3" t="str">
        <f ca="1" t="shared" si="21"/>
        <v>Player 8</v>
      </c>
      <c r="E1434" s="3"/>
      <c r="F1434" s="3"/>
      <c r="G1434">
        <f>1+MOD(A1434+D1408-2,2*$E$2+1)</f>
        <v>30</v>
      </c>
    </row>
    <row r="1435" spans="1:7" ht="12.75">
      <c r="A1435" s="3">
        <v>24</v>
      </c>
      <c r="B1435" s="4">
        <f aca="true" t="shared" si="23" ref="B1435:B1444">IF(G1435=$E$2+1,0,IF(G1435&lt;$E$2+1,G1435,$E$2+$E$2+2-G1435))</f>
        <v>3</v>
      </c>
      <c r="C1435" s="4" t="str">
        <f ca="1">IF(G1435=$E$2+1,D1409,INDIRECT(ADDRESS(4+MOD(IF(G1435&lt;$E$2+1,G1435,$E$2+$E$2+2-G1435)-A1435+2*$E$2+1,2*$E$2+1),3)))</f>
        <v>Player 13</v>
      </c>
      <c r="D1435" s="3" t="str">
        <f ca="1" t="shared" si="21"/>
        <v>Player 8</v>
      </c>
      <c r="E1435" s="3"/>
      <c r="F1435" s="3"/>
      <c r="G1435">
        <f>1+MOD(A1435+D1408-2,2*$E$2+1)</f>
        <v>31</v>
      </c>
    </row>
    <row r="1436" spans="1:7" ht="12.75">
      <c r="A1436" s="3">
        <v>25</v>
      </c>
      <c r="B1436" s="4">
        <f t="shared" si="23"/>
        <v>2</v>
      </c>
      <c r="C1436" s="4" t="str">
        <f ca="1">IF(G1436=$E$2+1,D1409,INDIRECT(ADDRESS(4+MOD(IF(G1436&lt;$E$2+1,G1436,$E$2+$E$2+2-G1436)-A1436+2*$E$2+1,2*$E$2+1),3)))</f>
        <v>Player 11</v>
      </c>
      <c r="D1436" s="3" t="str">
        <f ca="1" t="shared" si="21"/>
        <v>Player 8</v>
      </c>
      <c r="E1436" s="3"/>
      <c r="F1436" s="3"/>
      <c r="G1436">
        <f>1+MOD(A1436+D1408-2,2*$E$2+1)</f>
        <v>32</v>
      </c>
    </row>
    <row r="1437" spans="1:7" ht="12.75">
      <c r="A1437" s="3">
        <v>26</v>
      </c>
      <c r="B1437" s="4">
        <f t="shared" si="23"/>
        <v>1</v>
      </c>
      <c r="C1437" s="4" t="str">
        <f ca="1">IF(G1437=$E$2+1,D1409,INDIRECT(ADDRESS(4+MOD(IF(G1437&lt;$E$2+1,G1437,$E$2+$E$2+2-G1437)-A1437+2*$E$2+1,2*$E$2+1),3)))</f>
        <v>Player 9</v>
      </c>
      <c r="D1437" s="3" t="str">
        <f ca="1" t="shared" si="21"/>
        <v>Player 8</v>
      </c>
      <c r="E1437" s="3"/>
      <c r="F1437" s="3"/>
      <c r="G1437">
        <f>1+MOD(A1437+D1408-2,2*$E$2+1)</f>
        <v>33</v>
      </c>
    </row>
    <row r="1438" spans="1:7" ht="12.75">
      <c r="A1438" s="3">
        <v>27</v>
      </c>
      <c r="B1438" s="4">
        <f t="shared" si="23"/>
        <v>1</v>
      </c>
      <c r="C1438" s="4" t="str">
        <f ca="1">IF(G1438=$E$2+1,D1409,INDIRECT(ADDRESS(4+MOD(IF(G1438&lt;$E$2+1,G1438,$E$2+$E$2+2-G1438)-A1438+2*$E$2+1,2*$E$2+1),3)))</f>
        <v>Player 8</v>
      </c>
      <c r="D1438" s="3" t="str">
        <f ca="1" t="shared" si="21"/>
        <v>Player 7</v>
      </c>
      <c r="E1438" s="3"/>
      <c r="F1438" s="3"/>
      <c r="G1438">
        <f>1+MOD(A1438+D1408-2,2*$E$2+1)</f>
        <v>1</v>
      </c>
    </row>
    <row r="1439" spans="1:7" ht="12.75">
      <c r="A1439" s="3">
        <v>28</v>
      </c>
      <c r="B1439" s="4">
        <f t="shared" si="23"/>
        <v>2</v>
      </c>
      <c r="C1439" s="4" t="str">
        <f ca="1">IF(G1439=$E$2+1,D1409,INDIRECT(ADDRESS(4+MOD(IF(G1439&lt;$E$2+1,G1439,$E$2+$E$2+2-G1439)-A1439+2*$E$2+1,2*$E$2+1),3)))</f>
        <v>Player 8</v>
      </c>
      <c r="D1439" s="3" t="str">
        <f ca="1" t="shared" si="21"/>
        <v>Player 5</v>
      </c>
      <c r="E1439" s="3"/>
      <c r="F1439" s="3"/>
      <c r="G1439">
        <f>1+MOD(A1439+D1408-2,2*$E$2+1)</f>
        <v>2</v>
      </c>
    </row>
    <row r="1440" spans="1:7" ht="12.75">
      <c r="A1440" s="3">
        <v>29</v>
      </c>
      <c r="B1440" s="4">
        <f t="shared" si="23"/>
        <v>3</v>
      </c>
      <c r="C1440" s="4" t="str">
        <f ca="1">IF(G1440=$E$2+1,D1409,INDIRECT(ADDRESS(4+MOD(IF(G1440&lt;$E$2+1,G1440,$E$2+$E$2+2-G1440)-A1440+2*$E$2+1,2*$E$2+1),3)))</f>
        <v>Player 8</v>
      </c>
      <c r="D1440" s="3" t="str">
        <f ca="1" t="shared" si="21"/>
        <v>Player 3</v>
      </c>
      <c r="E1440" s="3"/>
      <c r="F1440" s="3"/>
      <c r="G1440">
        <f>1+MOD(A1440+D1408-2,2*$E$2+1)</f>
        <v>3</v>
      </c>
    </row>
    <row r="1441" spans="1:7" ht="12.75">
      <c r="A1441" s="3">
        <v>30</v>
      </c>
      <c r="B1441" s="4">
        <f t="shared" si="23"/>
        <v>4</v>
      </c>
      <c r="C1441" s="4" t="str">
        <f ca="1">IF(G1441=$E$2+1,D1409,INDIRECT(ADDRESS(4+MOD(IF(G1441&lt;$E$2+1,G1441,$E$2+$E$2+2-G1441)-A1441+2*$E$2+1,2*$E$2+1),3)))</f>
        <v>Player 8</v>
      </c>
      <c r="D1441" s="3" t="str">
        <f ca="1" t="shared" si="21"/>
        <v>Player 1</v>
      </c>
      <c r="E1441" s="3"/>
      <c r="F1441" s="3"/>
      <c r="G1441">
        <f>1+MOD(A1441+D1408-2,2*$E$2+1)</f>
        <v>4</v>
      </c>
    </row>
    <row r="1442" spans="1:7" ht="12.75">
      <c r="A1442" s="3">
        <v>31</v>
      </c>
      <c r="B1442" s="4">
        <f t="shared" si="23"/>
        <v>5</v>
      </c>
      <c r="C1442" s="4" t="str">
        <f ca="1">IF(G1442=$E$2+1,D1409,INDIRECT(ADDRESS(4+MOD(IF(G1442&lt;$E$2+1,G1442,$E$2+$E$2+2-G1442)-A1442+2*$E$2+1,2*$E$2+1),3)))</f>
        <v>Player 8</v>
      </c>
      <c r="D1442" s="3" t="str">
        <f ca="1" t="shared" si="21"/>
        <v>Player 32</v>
      </c>
      <c r="E1442" s="3"/>
      <c r="F1442" s="3"/>
      <c r="G1442">
        <f>1+MOD(A1442+D1408-2,2*$E$2+1)</f>
        <v>5</v>
      </c>
    </row>
    <row r="1443" spans="1:7" ht="12.75">
      <c r="A1443" s="3">
        <v>32</v>
      </c>
      <c r="B1443" s="4">
        <f t="shared" si="23"/>
        <v>6</v>
      </c>
      <c r="C1443" s="4" t="str">
        <f ca="1">IF(G1443=$E$2+1,D1409,INDIRECT(ADDRESS(4+MOD(IF(G1443&lt;$E$2+1,G1443,$E$2+$E$2+2-G1443)-A1443+2*$E$2+1,2*$E$2+1),3)))</f>
        <v>Player 8</v>
      </c>
      <c r="D1443" s="3" t="str">
        <f ca="1" t="shared" si="21"/>
        <v>Player 30</v>
      </c>
      <c r="E1443" s="3"/>
      <c r="F1443" s="3"/>
      <c r="G1443">
        <f>1+MOD(A1443+D1408-2,2*$E$2+1)</f>
        <v>6</v>
      </c>
    </row>
    <row r="1444" spans="1:7" ht="12.75">
      <c r="A1444" s="3">
        <v>33</v>
      </c>
      <c r="B1444" s="4">
        <f t="shared" si="23"/>
        <v>7</v>
      </c>
      <c r="C1444" s="4" t="str">
        <f ca="1">IF(G1444=$E$2+1,D1409,INDIRECT(ADDRESS(4+MOD(IF(G1444&lt;$E$2+1,G1444,$E$2+$E$2+2-G1444)-A1444+2*$E$2+1,2*$E$2+1),3)))</f>
        <v>Player 8</v>
      </c>
      <c r="D1444" s="3" t="str">
        <f ca="1" t="shared" si="21"/>
        <v>Player 28</v>
      </c>
      <c r="E1444" s="3"/>
      <c r="F1444" s="3"/>
      <c r="G1444">
        <f>1+MOD(A1444+D1408-2,2*$E$2+1)</f>
        <v>7</v>
      </c>
    </row>
    <row r="1452" spans="1:6" ht="12.75">
      <c r="A1452" t="s">
        <v>46</v>
      </c>
      <c r="C1452" s="1" t="s">
        <v>47</v>
      </c>
      <c r="D1452" s="2">
        <v>9</v>
      </c>
      <c r="F1452"/>
    </row>
    <row r="1453" spans="3:6" ht="12.75">
      <c r="C1453" s="1" t="s">
        <v>48</v>
      </c>
      <c r="D1453" s="2" t="str">
        <f ca="1">INDIRECT(ADDRESS(3+D1452,3))</f>
        <v>Player 9</v>
      </c>
      <c r="F1453"/>
    </row>
    <row r="1454" ht="12.75">
      <c r="F1454"/>
    </row>
    <row r="1455" spans="1:7" ht="12.75">
      <c r="A1455" s="3" t="s">
        <v>51</v>
      </c>
      <c r="B1455" s="13" t="s">
        <v>5</v>
      </c>
      <c r="C1455" s="4" t="s">
        <v>11</v>
      </c>
      <c r="D1455" s="3" t="s">
        <v>10</v>
      </c>
      <c r="E1455" s="5" t="s">
        <v>3</v>
      </c>
      <c r="F1455" s="3" t="s">
        <v>4</v>
      </c>
      <c r="G1455" t="s">
        <v>49</v>
      </c>
    </row>
    <row r="1456" spans="1:7" ht="12.75">
      <c r="A1456" s="3">
        <v>1</v>
      </c>
      <c r="B1456" s="4">
        <f>IF(G1456=$E$2+1,0,IF(G1456&lt;$E$2+1,G1456,$E$2+$E$2+2-G1456))</f>
        <v>9</v>
      </c>
      <c r="C1456" s="4" t="str">
        <f ca="1">IF(G1456=$E$2+1,D1453,INDIRECT(ADDRESS(4+MOD(IF(G1456&lt;$E$2+1,G1456,$E$2+$E$2+2-G1456)-A1456+2*$E$2+1,2*$E$2+1),3)))</f>
        <v>Player 9</v>
      </c>
      <c r="D1456" s="3" t="str">
        <f aca="true" ca="1" t="shared" si="24" ref="D1456:D1488">IF(G1456=$E$2+1,$F$3,INDIRECT(ADDRESS(4+MOD(IF(G1456&lt;$E$2+1,$E$2+$E$2+2-G1456,G1456)-A1456+2*$E$2+1,2*$E$2+1),3)))</f>
        <v>Player 25</v>
      </c>
      <c r="E1456" s="5"/>
      <c r="F1456" s="3"/>
      <c r="G1456">
        <f>1+MOD(A1456+D1452-2,2*$E$2+1)</f>
        <v>9</v>
      </c>
    </row>
    <row r="1457" spans="1:7" ht="12.75">
      <c r="A1457" s="3">
        <v>2</v>
      </c>
      <c r="B1457" s="4">
        <f aca="true" t="shared" si="25" ref="B1457:B1476">IF(G1457=$E$2+1,0,IF(G1457&lt;$E$2+1,G1457,$E$2+$E$2+2-G1457))</f>
        <v>10</v>
      </c>
      <c r="C1457" s="4" t="str">
        <f ca="1">IF(G1457=$E$2+1,D1453,INDIRECT(ADDRESS(4+MOD(IF(G1457&lt;$E$2+1,G1457,$E$2+$E$2+2-G1457)-A1457+2*$E$2+1,2*$E$2+1),3)))</f>
        <v>Player 9</v>
      </c>
      <c r="D1457" s="3" t="str">
        <f ca="1" t="shared" si="24"/>
        <v>Player 23</v>
      </c>
      <c r="E1457" s="5"/>
      <c r="F1457" s="3"/>
      <c r="G1457">
        <f>1+MOD(A1457+D1452-2,2*$E$2+1)</f>
        <v>10</v>
      </c>
    </row>
    <row r="1458" spans="1:7" ht="12.75">
      <c r="A1458" s="3">
        <v>3</v>
      </c>
      <c r="B1458" s="4">
        <f t="shared" si="25"/>
        <v>11</v>
      </c>
      <c r="C1458" s="4" t="str">
        <f ca="1">IF(G1458=$E$2+1,D1453,INDIRECT(ADDRESS(4+MOD(IF(G1458&lt;$E$2+1,G1458,$E$2+$E$2+2-G1458)-A1458+2*$E$2+1,2*$E$2+1),3)))</f>
        <v>Player 9</v>
      </c>
      <c r="D1458" s="3" t="str">
        <f ca="1" t="shared" si="24"/>
        <v>Player 21</v>
      </c>
      <c r="E1458" s="3"/>
      <c r="F1458" s="3"/>
      <c r="G1458">
        <f>1+MOD(A1458+D1452-2,2*$E$2+1)</f>
        <v>11</v>
      </c>
    </row>
    <row r="1459" spans="1:7" ht="12.75">
      <c r="A1459" s="3">
        <v>4</v>
      </c>
      <c r="B1459" s="4">
        <f t="shared" si="25"/>
        <v>12</v>
      </c>
      <c r="C1459" s="4" t="str">
        <f ca="1">IF(G1459=$E$2+1,D1453,INDIRECT(ADDRESS(4+MOD(IF(G1459&lt;$E$2+1,G1459,$E$2+$E$2+2-G1459)-A1459+2*$E$2+1,2*$E$2+1),3)))</f>
        <v>Player 9</v>
      </c>
      <c r="D1459" s="3" t="str">
        <f ca="1" t="shared" si="24"/>
        <v>Player 19</v>
      </c>
      <c r="E1459" s="3"/>
      <c r="F1459" s="3"/>
      <c r="G1459">
        <f>1+MOD(A1459+D1452-2,2*$E$2+1)</f>
        <v>12</v>
      </c>
    </row>
    <row r="1460" spans="1:7" ht="12.75">
      <c r="A1460" s="3">
        <v>5</v>
      </c>
      <c r="B1460" s="4">
        <f t="shared" si="25"/>
        <v>13</v>
      </c>
      <c r="C1460" s="4" t="str">
        <f ca="1">IF(G1460=$E$2+1,D1453,INDIRECT(ADDRESS(4+MOD(IF(G1460&lt;$E$2+1,G1460,$E$2+$E$2+2-G1460)-A1460+2*$E$2+1,2*$E$2+1),3)))</f>
        <v>Player 9</v>
      </c>
      <c r="D1460" s="3" t="str">
        <f ca="1" t="shared" si="24"/>
        <v>Player 17</v>
      </c>
      <c r="E1460" s="3"/>
      <c r="F1460" s="3"/>
      <c r="G1460">
        <f>1+MOD(A1460+D1452-2,2*$E$2+1)</f>
        <v>13</v>
      </c>
    </row>
    <row r="1461" spans="1:7" ht="12.75">
      <c r="A1461" s="3">
        <v>6</v>
      </c>
      <c r="B1461" s="4">
        <f t="shared" si="25"/>
        <v>14</v>
      </c>
      <c r="C1461" s="4" t="str">
        <f ca="1">IF(G1461=$E$2+1,D1453,INDIRECT(ADDRESS(4+MOD(IF(G1461&lt;$E$2+1,G1461,$E$2+$E$2+2-G1461)-A1461+2*$E$2+1,2*$E$2+1),3)))</f>
        <v>Player 9</v>
      </c>
      <c r="D1461" s="3" t="str">
        <f ca="1" t="shared" si="24"/>
        <v>Player 15</v>
      </c>
      <c r="E1461" s="3"/>
      <c r="F1461" s="3"/>
      <c r="G1461">
        <f>1+MOD(A1461+D1452-2,2*$E$2+1)</f>
        <v>14</v>
      </c>
    </row>
    <row r="1462" spans="1:7" ht="12.75">
      <c r="A1462" s="3">
        <v>7</v>
      </c>
      <c r="B1462" s="4">
        <f t="shared" si="25"/>
        <v>15</v>
      </c>
      <c r="C1462" s="4" t="str">
        <f ca="1">IF(G1462=$E$2+1,D1453,INDIRECT(ADDRESS(4+MOD(IF(G1462&lt;$E$2+1,G1462,$E$2+$E$2+2-G1462)-A1462+2*$E$2+1,2*$E$2+1),3)))</f>
        <v>Player 9</v>
      </c>
      <c r="D1462" s="3" t="str">
        <f ca="1" t="shared" si="24"/>
        <v>Player 13</v>
      </c>
      <c r="E1462" s="3"/>
      <c r="F1462" s="3"/>
      <c r="G1462">
        <f>1+MOD(A1462+D1452-2,2*$E$2+1)</f>
        <v>15</v>
      </c>
    </row>
    <row r="1463" spans="1:7" ht="12.75">
      <c r="A1463" s="3">
        <v>8</v>
      </c>
      <c r="B1463" s="4">
        <f t="shared" si="25"/>
        <v>16</v>
      </c>
      <c r="C1463" s="4" t="str">
        <f ca="1">IF(G1463=$E$2+1,D1453,INDIRECT(ADDRESS(4+MOD(IF(G1463&lt;$E$2+1,G1463,$E$2+$E$2+2-G1463)-A1463+2*$E$2+1,2*$E$2+1),3)))</f>
        <v>Player 9</v>
      </c>
      <c r="D1463" s="3" t="str">
        <f ca="1" t="shared" si="24"/>
        <v>Player 11</v>
      </c>
      <c r="E1463" s="3"/>
      <c r="F1463" s="3"/>
      <c r="G1463">
        <f>1+MOD(A1463+D1452-2,2*$E$2+1)</f>
        <v>16</v>
      </c>
    </row>
    <row r="1464" spans="1:7" ht="12.75">
      <c r="A1464" s="3">
        <v>9</v>
      </c>
      <c r="B1464" s="4">
        <f t="shared" si="25"/>
        <v>0</v>
      </c>
      <c r="C1464" s="4" t="str">
        <f ca="1">IF(G1464=$E$2+1,D1453,INDIRECT(ADDRESS(4+MOD(IF(G1464&lt;$E$2+1,G1464,$E$2+$E$2+2-G1464)-A1464+2*$E$2+1,2*$E$2+1),3)))</f>
        <v>Player 9</v>
      </c>
      <c r="D1464" s="3" t="str">
        <f ca="1" t="shared" si="24"/>
        <v>Rest</v>
      </c>
      <c r="E1464" s="3"/>
      <c r="F1464" s="3"/>
      <c r="G1464">
        <f>1+MOD(A1464+D1452-2,2*$E$2+1)</f>
        <v>17</v>
      </c>
    </row>
    <row r="1465" spans="1:7" ht="12.75">
      <c r="A1465" s="3">
        <v>10</v>
      </c>
      <c r="B1465" s="4">
        <f t="shared" si="25"/>
        <v>16</v>
      </c>
      <c r="C1465" s="4" t="str">
        <f ca="1">IF(G1465=$E$2+1,D1453,INDIRECT(ADDRESS(4+MOD(IF(G1465&lt;$E$2+1,G1465,$E$2+$E$2+2-G1465)-A1465+2*$E$2+1,2*$E$2+1),3)))</f>
        <v>Player 7</v>
      </c>
      <c r="D1465" s="3" t="str">
        <f ca="1" t="shared" si="24"/>
        <v>Player 9</v>
      </c>
      <c r="E1465" s="3"/>
      <c r="F1465" s="3"/>
      <c r="G1465">
        <f>1+MOD(A1465+D1452-2,2*$E$2+1)</f>
        <v>18</v>
      </c>
    </row>
    <row r="1466" spans="1:7" ht="12.75">
      <c r="A1466" s="3">
        <v>11</v>
      </c>
      <c r="B1466" s="4">
        <f t="shared" si="25"/>
        <v>15</v>
      </c>
      <c r="C1466" s="4" t="str">
        <f ca="1">IF(G1466=$E$2+1,D1453,INDIRECT(ADDRESS(4+MOD(IF(G1466&lt;$E$2+1,G1466,$E$2+$E$2+2-G1466)-A1466+2*$E$2+1,2*$E$2+1),3)))</f>
        <v>Player 5</v>
      </c>
      <c r="D1466" s="3" t="str">
        <f ca="1" t="shared" si="24"/>
        <v>Player 9</v>
      </c>
      <c r="E1466" s="3"/>
      <c r="F1466" s="3"/>
      <c r="G1466">
        <f>1+MOD(A1466+D1452-2,2*$E$2+1)</f>
        <v>19</v>
      </c>
    </row>
    <row r="1467" spans="1:7" ht="12.75">
      <c r="A1467" s="3">
        <v>12</v>
      </c>
      <c r="B1467" s="4">
        <f t="shared" si="25"/>
        <v>14</v>
      </c>
      <c r="C1467" s="4" t="str">
        <f ca="1">IF(G1467=$E$2+1,D1453,INDIRECT(ADDRESS(4+MOD(IF(G1467&lt;$E$2+1,G1467,$E$2+$E$2+2-G1467)-A1467+2*$E$2+1,2*$E$2+1),3)))</f>
        <v>Player 3</v>
      </c>
      <c r="D1467" s="3" t="str">
        <f ca="1" t="shared" si="24"/>
        <v>Player 9</v>
      </c>
      <c r="E1467" s="3"/>
      <c r="F1467" s="3"/>
      <c r="G1467">
        <f>1+MOD(A1467+D1452-2,2*$E$2+1)</f>
        <v>20</v>
      </c>
    </row>
    <row r="1468" spans="1:7" ht="12.75">
      <c r="A1468" s="3">
        <v>13</v>
      </c>
      <c r="B1468" s="4">
        <f t="shared" si="25"/>
        <v>13</v>
      </c>
      <c r="C1468" s="4" t="str">
        <f ca="1">IF(G1468=$E$2+1,D1453,INDIRECT(ADDRESS(4+MOD(IF(G1468&lt;$E$2+1,G1468,$E$2+$E$2+2-G1468)-A1468+2*$E$2+1,2*$E$2+1),3)))</f>
        <v>Player 1</v>
      </c>
      <c r="D1468" s="3" t="str">
        <f ca="1" t="shared" si="24"/>
        <v>Player 9</v>
      </c>
      <c r="E1468" s="3"/>
      <c r="F1468" s="3"/>
      <c r="G1468">
        <f>1+MOD(A1468+D1452-2,2*$E$2+1)</f>
        <v>21</v>
      </c>
    </row>
    <row r="1469" spans="1:7" ht="12.75">
      <c r="A1469" s="3">
        <v>14</v>
      </c>
      <c r="B1469" s="4">
        <f t="shared" si="25"/>
        <v>12</v>
      </c>
      <c r="C1469" s="4" t="str">
        <f ca="1">IF(G1469=$E$2+1,D1453,INDIRECT(ADDRESS(4+MOD(IF(G1469&lt;$E$2+1,G1469,$E$2+$E$2+2-G1469)-A1469+2*$E$2+1,2*$E$2+1),3)))</f>
        <v>Player 32</v>
      </c>
      <c r="D1469" s="3" t="str">
        <f ca="1" t="shared" si="24"/>
        <v>Player 9</v>
      </c>
      <c r="E1469" s="3"/>
      <c r="F1469" s="3"/>
      <c r="G1469">
        <f>1+MOD(A1469+D1452-2,2*$E$2+1)</f>
        <v>22</v>
      </c>
    </row>
    <row r="1470" spans="1:7" ht="12.75">
      <c r="A1470" s="3">
        <v>15</v>
      </c>
      <c r="B1470" s="4">
        <f t="shared" si="25"/>
        <v>11</v>
      </c>
      <c r="C1470" s="4" t="str">
        <f ca="1">IF(G1470=$E$2+1,D1453,INDIRECT(ADDRESS(4+MOD(IF(G1470&lt;$E$2+1,G1470,$E$2+$E$2+2-G1470)-A1470+2*$E$2+1,2*$E$2+1),3)))</f>
        <v>Player 30</v>
      </c>
      <c r="D1470" s="3" t="str">
        <f ca="1" t="shared" si="24"/>
        <v>Player 9</v>
      </c>
      <c r="E1470" s="3"/>
      <c r="F1470" s="3"/>
      <c r="G1470">
        <f>1+MOD(A1470+D1452-2,2*$E$2+1)</f>
        <v>23</v>
      </c>
    </row>
    <row r="1471" spans="1:7" ht="12.75">
      <c r="A1471" s="3">
        <v>16</v>
      </c>
      <c r="B1471" s="4">
        <f t="shared" si="25"/>
        <v>10</v>
      </c>
      <c r="C1471" s="4" t="str">
        <f ca="1">IF(G1471=$E$2+1,D1453,INDIRECT(ADDRESS(4+MOD(IF(G1471&lt;$E$2+1,G1471,$E$2+$E$2+2-G1471)-A1471+2*$E$2+1,2*$E$2+1),3)))</f>
        <v>Player 28</v>
      </c>
      <c r="D1471" s="3" t="str">
        <f ca="1" t="shared" si="24"/>
        <v>Player 9</v>
      </c>
      <c r="E1471" s="3"/>
      <c r="F1471" s="3"/>
      <c r="G1471">
        <f>1+MOD(A1471+D1452-2,2*$E$2+1)</f>
        <v>24</v>
      </c>
    </row>
    <row r="1472" spans="1:7" ht="12.75">
      <c r="A1472" s="3">
        <v>17</v>
      </c>
      <c r="B1472" s="4">
        <f t="shared" si="25"/>
        <v>9</v>
      </c>
      <c r="C1472" s="4" t="str">
        <f ca="1">IF(G1472=$E$2+1,D1453,INDIRECT(ADDRESS(4+MOD(IF(G1472&lt;$E$2+1,G1472,$E$2+$E$2+2-G1472)-A1472+2*$E$2+1,2*$E$2+1),3)))</f>
        <v>Player 26</v>
      </c>
      <c r="D1472" s="3" t="str">
        <f ca="1" t="shared" si="24"/>
        <v>Player 9</v>
      </c>
      <c r="E1472" s="3"/>
      <c r="F1472" s="3"/>
      <c r="G1472">
        <f>1+MOD(A1472+D1452-2,2*$E$2+1)</f>
        <v>25</v>
      </c>
    </row>
    <row r="1473" spans="1:7" ht="12.75">
      <c r="A1473" s="3">
        <v>18</v>
      </c>
      <c r="B1473" s="4">
        <f t="shared" si="25"/>
        <v>8</v>
      </c>
      <c r="C1473" s="4" t="str">
        <f ca="1">IF(G1473=$E$2+1,D1453,INDIRECT(ADDRESS(4+MOD(IF(G1473&lt;$E$2+1,G1473,$E$2+$E$2+2-G1473)-A1473+2*$E$2+1,2*$E$2+1),3)))</f>
        <v>Player 24</v>
      </c>
      <c r="D1473" s="3" t="str">
        <f ca="1" t="shared" si="24"/>
        <v>Player 9</v>
      </c>
      <c r="E1473" s="3"/>
      <c r="F1473" s="3"/>
      <c r="G1473">
        <f>1+MOD(A1473+D1452-2,2*$E$2+1)</f>
        <v>26</v>
      </c>
    </row>
    <row r="1474" spans="1:7" ht="12.75">
      <c r="A1474" s="3">
        <v>19</v>
      </c>
      <c r="B1474" s="4">
        <f t="shared" si="25"/>
        <v>7</v>
      </c>
      <c r="C1474" s="4" t="str">
        <f ca="1">IF(G1474=$E$2+1,D1453,INDIRECT(ADDRESS(4+MOD(IF(G1474&lt;$E$2+1,G1474,$E$2+$E$2+2-G1474)-A1474+2*$E$2+1,2*$E$2+1),3)))</f>
        <v>Player 22</v>
      </c>
      <c r="D1474" s="3" t="str">
        <f ca="1" t="shared" si="24"/>
        <v>Player 9</v>
      </c>
      <c r="E1474" s="3"/>
      <c r="F1474" s="3"/>
      <c r="G1474">
        <f>1+MOD(A1474+D1452-2,2*$E$2+1)</f>
        <v>27</v>
      </c>
    </row>
    <row r="1475" spans="1:7" ht="12.75">
      <c r="A1475" s="3">
        <v>20</v>
      </c>
      <c r="B1475" s="4">
        <f t="shared" si="25"/>
        <v>6</v>
      </c>
      <c r="C1475" s="4" t="str">
        <f ca="1">IF(G1475=$E$2+1,D1453,INDIRECT(ADDRESS(4+MOD(IF(G1475&lt;$E$2+1,G1475,$E$2+$E$2+2-G1475)-A1475+2*$E$2+1,2*$E$2+1),3)))</f>
        <v>Player 20</v>
      </c>
      <c r="D1475" s="3" t="str">
        <f ca="1" t="shared" si="24"/>
        <v>Player 9</v>
      </c>
      <c r="E1475" s="3"/>
      <c r="F1475" s="3"/>
      <c r="G1475">
        <f>1+MOD(A1475+D1452-2,2*$E$2+1)</f>
        <v>28</v>
      </c>
    </row>
    <row r="1476" spans="1:7" ht="12.75">
      <c r="A1476" s="3">
        <v>21</v>
      </c>
      <c r="B1476" s="4">
        <f t="shared" si="25"/>
        <v>5</v>
      </c>
      <c r="C1476" s="4" t="str">
        <f ca="1">IF(G1476=$E$2+1,D1453,INDIRECT(ADDRESS(4+MOD(IF(G1476&lt;$E$2+1,G1476,$E$2+$E$2+2-G1476)-A1476+2*$E$2+1,2*$E$2+1),3)))</f>
        <v>Player 18</v>
      </c>
      <c r="D1476" s="3" t="str">
        <f ca="1" t="shared" si="24"/>
        <v>Player 9</v>
      </c>
      <c r="E1476" s="3"/>
      <c r="F1476" s="3"/>
      <c r="G1476">
        <f>1+MOD(A1476+D1452-2,2*$E$2+1)</f>
        <v>29</v>
      </c>
    </row>
    <row r="1477" spans="1:7" ht="12.75">
      <c r="A1477" s="3">
        <v>22</v>
      </c>
      <c r="B1477" s="4">
        <f>IF(G1477=$E$2+1,0,IF(G1477&lt;$E$2+1,G1477,$E$2+$E$2+2-G1477))</f>
        <v>4</v>
      </c>
      <c r="C1477" s="4" t="str">
        <f ca="1">IF(G1477=$E$2+1,D1453,INDIRECT(ADDRESS(4+MOD(IF(G1477&lt;$E$2+1,G1477,$E$2+$E$2+2-G1477)-A1477+2*$E$2+1,2*$E$2+1),3)))</f>
        <v>Player 16</v>
      </c>
      <c r="D1477" s="3" t="str">
        <f ca="1" t="shared" si="24"/>
        <v>Player 9</v>
      </c>
      <c r="E1477" s="3"/>
      <c r="F1477" s="3"/>
      <c r="G1477">
        <f>1+MOD(A1477+D1452-2,2*$E$2+1)</f>
        <v>30</v>
      </c>
    </row>
    <row r="1478" spans="1:7" ht="12.75">
      <c r="A1478" s="3">
        <v>23</v>
      </c>
      <c r="B1478" s="4">
        <f>IF(G1478=$E$2+1,0,IF(G1478&lt;$E$2+1,G1478,$E$2+$E$2+2-G1478))</f>
        <v>3</v>
      </c>
      <c r="C1478" s="4" t="str">
        <f ca="1">IF(G1478=$E$2+1,D1453,INDIRECT(ADDRESS(4+MOD(IF(G1478&lt;$E$2+1,G1478,$E$2+$E$2+2-G1478)-A1478+2*$E$2+1,2*$E$2+1),3)))</f>
        <v>Player 14</v>
      </c>
      <c r="D1478" s="3" t="str">
        <f ca="1" t="shared" si="24"/>
        <v>Player 9</v>
      </c>
      <c r="E1478" s="3"/>
      <c r="F1478" s="3"/>
      <c r="G1478">
        <f>1+MOD(A1478+D1452-2,2*$E$2+1)</f>
        <v>31</v>
      </c>
    </row>
    <row r="1479" spans="1:7" ht="12.75">
      <c r="A1479" s="3">
        <v>24</v>
      </c>
      <c r="B1479" s="4">
        <f aca="true" t="shared" si="26" ref="B1479:B1488">IF(G1479=$E$2+1,0,IF(G1479&lt;$E$2+1,G1479,$E$2+$E$2+2-G1479))</f>
        <v>2</v>
      </c>
      <c r="C1479" s="4" t="str">
        <f ca="1">IF(G1479=$E$2+1,D1453,INDIRECT(ADDRESS(4+MOD(IF(G1479&lt;$E$2+1,G1479,$E$2+$E$2+2-G1479)-A1479+2*$E$2+1,2*$E$2+1),3)))</f>
        <v>Player 12</v>
      </c>
      <c r="D1479" s="3" t="str">
        <f ca="1" t="shared" si="24"/>
        <v>Player 9</v>
      </c>
      <c r="E1479" s="3"/>
      <c r="F1479" s="3"/>
      <c r="G1479">
        <f>1+MOD(A1479+D1452-2,2*$E$2+1)</f>
        <v>32</v>
      </c>
    </row>
    <row r="1480" spans="1:7" ht="12.75">
      <c r="A1480" s="3">
        <v>25</v>
      </c>
      <c r="B1480" s="4">
        <f t="shared" si="26"/>
        <v>1</v>
      </c>
      <c r="C1480" s="4" t="str">
        <f ca="1">IF(G1480=$E$2+1,D1453,INDIRECT(ADDRESS(4+MOD(IF(G1480&lt;$E$2+1,G1480,$E$2+$E$2+2-G1480)-A1480+2*$E$2+1,2*$E$2+1),3)))</f>
        <v>Player 10</v>
      </c>
      <c r="D1480" s="3" t="str">
        <f ca="1" t="shared" si="24"/>
        <v>Player 9</v>
      </c>
      <c r="E1480" s="3"/>
      <c r="F1480" s="3"/>
      <c r="G1480">
        <f>1+MOD(A1480+D1452-2,2*$E$2+1)</f>
        <v>33</v>
      </c>
    </row>
    <row r="1481" spans="1:7" ht="12.75">
      <c r="A1481" s="3">
        <v>26</v>
      </c>
      <c r="B1481" s="4">
        <f t="shared" si="26"/>
        <v>1</v>
      </c>
      <c r="C1481" s="4" t="str">
        <f ca="1">IF(G1481=$E$2+1,D1453,INDIRECT(ADDRESS(4+MOD(IF(G1481&lt;$E$2+1,G1481,$E$2+$E$2+2-G1481)-A1481+2*$E$2+1,2*$E$2+1),3)))</f>
        <v>Player 9</v>
      </c>
      <c r="D1481" s="3" t="str">
        <f ca="1" t="shared" si="24"/>
        <v>Player 8</v>
      </c>
      <c r="E1481" s="3"/>
      <c r="F1481" s="3"/>
      <c r="G1481">
        <f>1+MOD(A1481+D1452-2,2*$E$2+1)</f>
        <v>1</v>
      </c>
    </row>
    <row r="1482" spans="1:7" ht="12.75">
      <c r="A1482" s="3">
        <v>27</v>
      </c>
      <c r="B1482" s="4">
        <f t="shared" si="26"/>
        <v>2</v>
      </c>
      <c r="C1482" s="4" t="str">
        <f ca="1">IF(G1482=$E$2+1,D1453,INDIRECT(ADDRESS(4+MOD(IF(G1482&lt;$E$2+1,G1482,$E$2+$E$2+2-G1482)-A1482+2*$E$2+1,2*$E$2+1),3)))</f>
        <v>Player 9</v>
      </c>
      <c r="D1482" s="3" t="str">
        <f ca="1" t="shared" si="24"/>
        <v>Player 6</v>
      </c>
      <c r="E1482" s="3"/>
      <c r="F1482" s="3"/>
      <c r="G1482">
        <f>1+MOD(A1482+D1452-2,2*$E$2+1)</f>
        <v>2</v>
      </c>
    </row>
    <row r="1483" spans="1:7" ht="12.75">
      <c r="A1483" s="3">
        <v>28</v>
      </c>
      <c r="B1483" s="4">
        <f t="shared" si="26"/>
        <v>3</v>
      </c>
      <c r="C1483" s="4" t="str">
        <f ca="1">IF(G1483=$E$2+1,D1453,INDIRECT(ADDRESS(4+MOD(IF(G1483&lt;$E$2+1,G1483,$E$2+$E$2+2-G1483)-A1483+2*$E$2+1,2*$E$2+1),3)))</f>
        <v>Player 9</v>
      </c>
      <c r="D1483" s="3" t="str">
        <f ca="1" t="shared" si="24"/>
        <v>Player 4</v>
      </c>
      <c r="E1483" s="3"/>
      <c r="F1483" s="3"/>
      <c r="G1483">
        <f>1+MOD(A1483+D1452-2,2*$E$2+1)</f>
        <v>3</v>
      </c>
    </row>
    <row r="1484" spans="1:7" ht="12.75">
      <c r="A1484" s="3">
        <v>29</v>
      </c>
      <c r="B1484" s="4">
        <f t="shared" si="26"/>
        <v>4</v>
      </c>
      <c r="C1484" s="4" t="str">
        <f ca="1">IF(G1484=$E$2+1,D1453,INDIRECT(ADDRESS(4+MOD(IF(G1484&lt;$E$2+1,G1484,$E$2+$E$2+2-G1484)-A1484+2*$E$2+1,2*$E$2+1),3)))</f>
        <v>Player 9</v>
      </c>
      <c r="D1484" s="3" t="str">
        <f ca="1" t="shared" si="24"/>
        <v>Player 2</v>
      </c>
      <c r="E1484" s="3"/>
      <c r="F1484" s="3"/>
      <c r="G1484">
        <f>1+MOD(A1484+D1452-2,2*$E$2+1)</f>
        <v>4</v>
      </c>
    </row>
    <row r="1485" spans="1:7" ht="12.75">
      <c r="A1485" s="3">
        <v>30</v>
      </c>
      <c r="B1485" s="4">
        <f t="shared" si="26"/>
        <v>5</v>
      </c>
      <c r="C1485" s="4" t="str">
        <f ca="1">IF(G1485=$E$2+1,D1453,INDIRECT(ADDRESS(4+MOD(IF(G1485&lt;$E$2+1,G1485,$E$2+$E$2+2-G1485)-A1485+2*$E$2+1,2*$E$2+1),3)))</f>
        <v>Player 9</v>
      </c>
      <c r="D1485" s="3" t="str">
        <f ca="1" t="shared" si="24"/>
        <v>Player 33 or Rest</v>
      </c>
      <c r="E1485" s="3"/>
      <c r="F1485" s="3"/>
      <c r="G1485">
        <f>1+MOD(A1485+D1452-2,2*$E$2+1)</f>
        <v>5</v>
      </c>
    </row>
    <row r="1486" spans="1:7" ht="12.75">
      <c r="A1486" s="3">
        <v>31</v>
      </c>
      <c r="B1486" s="4">
        <f t="shared" si="26"/>
        <v>6</v>
      </c>
      <c r="C1486" s="4" t="str">
        <f ca="1">IF(G1486=$E$2+1,D1453,INDIRECT(ADDRESS(4+MOD(IF(G1486&lt;$E$2+1,G1486,$E$2+$E$2+2-G1486)-A1486+2*$E$2+1,2*$E$2+1),3)))</f>
        <v>Player 9</v>
      </c>
      <c r="D1486" s="3" t="str">
        <f ca="1" t="shared" si="24"/>
        <v>Player 31</v>
      </c>
      <c r="E1486" s="3"/>
      <c r="F1486" s="3"/>
      <c r="G1486">
        <f>1+MOD(A1486+D1452-2,2*$E$2+1)</f>
        <v>6</v>
      </c>
    </row>
    <row r="1487" spans="1:7" ht="12.75">
      <c r="A1487" s="3">
        <v>32</v>
      </c>
      <c r="B1487" s="4">
        <f t="shared" si="26"/>
        <v>7</v>
      </c>
      <c r="C1487" s="4" t="str">
        <f ca="1">IF(G1487=$E$2+1,D1453,INDIRECT(ADDRESS(4+MOD(IF(G1487&lt;$E$2+1,G1487,$E$2+$E$2+2-G1487)-A1487+2*$E$2+1,2*$E$2+1),3)))</f>
        <v>Player 9</v>
      </c>
      <c r="D1487" s="3" t="str">
        <f ca="1" t="shared" si="24"/>
        <v>Player 29</v>
      </c>
      <c r="E1487" s="3"/>
      <c r="F1487" s="3"/>
      <c r="G1487">
        <f>1+MOD(A1487+D1452-2,2*$E$2+1)</f>
        <v>7</v>
      </c>
    </row>
    <row r="1488" spans="1:7" ht="12.75">
      <c r="A1488" s="3">
        <v>33</v>
      </c>
      <c r="B1488" s="4">
        <f t="shared" si="26"/>
        <v>8</v>
      </c>
      <c r="C1488" s="4" t="str">
        <f ca="1">IF(G1488=$E$2+1,D1453,INDIRECT(ADDRESS(4+MOD(IF(G1488&lt;$E$2+1,G1488,$E$2+$E$2+2-G1488)-A1488+2*$E$2+1,2*$E$2+1),3)))</f>
        <v>Player 9</v>
      </c>
      <c r="D1488" s="3" t="str">
        <f ca="1" t="shared" si="24"/>
        <v>Player 27</v>
      </c>
      <c r="E1488" s="3"/>
      <c r="F1488" s="3"/>
      <c r="G1488">
        <f>1+MOD(A1488+D1452-2,2*$E$2+1)</f>
        <v>8</v>
      </c>
    </row>
    <row r="1496" spans="1:6" ht="12.75">
      <c r="A1496" t="s">
        <v>46</v>
      </c>
      <c r="C1496" s="1" t="s">
        <v>47</v>
      </c>
      <c r="D1496" s="2">
        <v>10</v>
      </c>
      <c r="F1496"/>
    </row>
    <row r="1497" spans="3:6" ht="12.75">
      <c r="C1497" s="1" t="s">
        <v>48</v>
      </c>
      <c r="D1497" s="2" t="str">
        <f ca="1">INDIRECT(ADDRESS(3+D1496,3))</f>
        <v>Player 10</v>
      </c>
      <c r="F1497"/>
    </row>
    <row r="1498" ht="12.75">
      <c r="F1498"/>
    </row>
    <row r="1499" spans="1:7" ht="12.75">
      <c r="A1499" s="3" t="s">
        <v>51</v>
      </c>
      <c r="B1499" s="13" t="s">
        <v>5</v>
      </c>
      <c r="C1499" s="4" t="s">
        <v>11</v>
      </c>
      <c r="D1499" s="3" t="s">
        <v>10</v>
      </c>
      <c r="E1499" s="5" t="s">
        <v>3</v>
      </c>
      <c r="F1499" s="3" t="s">
        <v>4</v>
      </c>
      <c r="G1499" t="s">
        <v>49</v>
      </c>
    </row>
    <row r="1500" spans="1:7" ht="12.75">
      <c r="A1500" s="3">
        <v>1</v>
      </c>
      <c r="B1500" s="4">
        <f>IF(G1500=$E$2+1,0,IF(G1500&lt;$E$2+1,G1500,$E$2+$E$2+2-G1500))</f>
        <v>10</v>
      </c>
      <c r="C1500" s="4" t="str">
        <f ca="1">IF(G1500=$E$2+1,D1497,INDIRECT(ADDRESS(4+MOD(IF(G1500&lt;$E$2+1,G1500,$E$2+$E$2+2-G1500)-A1500+2*$E$2+1,2*$E$2+1),3)))</f>
        <v>Player 10</v>
      </c>
      <c r="D1500" s="3" t="str">
        <f aca="true" ca="1" t="shared" si="27" ref="D1500:D1532">IF(G1500=$E$2+1,$F$3,INDIRECT(ADDRESS(4+MOD(IF(G1500&lt;$E$2+1,$E$2+$E$2+2-G1500,G1500)-A1500+2*$E$2+1,2*$E$2+1),3)))</f>
        <v>Player 24</v>
      </c>
      <c r="E1500" s="5"/>
      <c r="F1500" s="3"/>
      <c r="G1500">
        <f>1+MOD(A1500+D1496-2,2*$E$2+1)</f>
        <v>10</v>
      </c>
    </row>
    <row r="1501" spans="1:7" ht="12.75">
      <c r="A1501" s="3">
        <v>2</v>
      </c>
      <c r="B1501" s="4">
        <f aca="true" t="shared" si="28" ref="B1501:B1520">IF(G1501=$E$2+1,0,IF(G1501&lt;$E$2+1,G1501,$E$2+$E$2+2-G1501))</f>
        <v>11</v>
      </c>
      <c r="C1501" s="4" t="str">
        <f ca="1">IF(G1501=$E$2+1,D1497,INDIRECT(ADDRESS(4+MOD(IF(G1501&lt;$E$2+1,G1501,$E$2+$E$2+2-G1501)-A1501+2*$E$2+1,2*$E$2+1),3)))</f>
        <v>Player 10</v>
      </c>
      <c r="D1501" s="3" t="str">
        <f ca="1" t="shared" si="27"/>
        <v>Player 22</v>
      </c>
      <c r="E1501" s="5"/>
      <c r="F1501" s="3"/>
      <c r="G1501">
        <f>1+MOD(A1501+D1496-2,2*$E$2+1)</f>
        <v>11</v>
      </c>
    </row>
    <row r="1502" spans="1:7" ht="12.75">
      <c r="A1502" s="3">
        <v>3</v>
      </c>
      <c r="B1502" s="4">
        <f t="shared" si="28"/>
        <v>12</v>
      </c>
      <c r="C1502" s="4" t="str">
        <f ca="1">IF(G1502=$E$2+1,D1497,INDIRECT(ADDRESS(4+MOD(IF(G1502&lt;$E$2+1,G1502,$E$2+$E$2+2-G1502)-A1502+2*$E$2+1,2*$E$2+1),3)))</f>
        <v>Player 10</v>
      </c>
      <c r="D1502" s="3" t="str">
        <f ca="1" t="shared" si="27"/>
        <v>Player 20</v>
      </c>
      <c r="E1502" s="3"/>
      <c r="F1502" s="3"/>
      <c r="G1502">
        <f>1+MOD(A1502+D1496-2,2*$E$2+1)</f>
        <v>12</v>
      </c>
    </row>
    <row r="1503" spans="1:7" ht="12.75">
      <c r="A1503" s="3">
        <v>4</v>
      </c>
      <c r="B1503" s="4">
        <f t="shared" si="28"/>
        <v>13</v>
      </c>
      <c r="C1503" s="4" t="str">
        <f ca="1">IF(G1503=$E$2+1,D1497,INDIRECT(ADDRESS(4+MOD(IF(G1503&lt;$E$2+1,G1503,$E$2+$E$2+2-G1503)-A1503+2*$E$2+1,2*$E$2+1),3)))</f>
        <v>Player 10</v>
      </c>
      <c r="D1503" s="3" t="str">
        <f ca="1" t="shared" si="27"/>
        <v>Player 18</v>
      </c>
      <c r="E1503" s="3"/>
      <c r="F1503" s="3"/>
      <c r="G1503">
        <f>1+MOD(A1503+D1496-2,2*$E$2+1)</f>
        <v>13</v>
      </c>
    </row>
    <row r="1504" spans="1:7" ht="12.75">
      <c r="A1504" s="3">
        <v>5</v>
      </c>
      <c r="B1504" s="4">
        <f t="shared" si="28"/>
        <v>14</v>
      </c>
      <c r="C1504" s="4" t="str">
        <f ca="1">IF(G1504=$E$2+1,D1497,INDIRECT(ADDRESS(4+MOD(IF(G1504&lt;$E$2+1,G1504,$E$2+$E$2+2-G1504)-A1504+2*$E$2+1,2*$E$2+1),3)))</f>
        <v>Player 10</v>
      </c>
      <c r="D1504" s="3" t="str">
        <f ca="1" t="shared" si="27"/>
        <v>Player 16</v>
      </c>
      <c r="E1504" s="3"/>
      <c r="F1504" s="3"/>
      <c r="G1504">
        <f>1+MOD(A1504+D1496-2,2*$E$2+1)</f>
        <v>14</v>
      </c>
    </row>
    <row r="1505" spans="1:7" ht="12.75">
      <c r="A1505" s="3">
        <v>6</v>
      </c>
      <c r="B1505" s="4">
        <f t="shared" si="28"/>
        <v>15</v>
      </c>
      <c r="C1505" s="4" t="str">
        <f ca="1">IF(G1505=$E$2+1,D1497,INDIRECT(ADDRESS(4+MOD(IF(G1505&lt;$E$2+1,G1505,$E$2+$E$2+2-G1505)-A1505+2*$E$2+1,2*$E$2+1),3)))</f>
        <v>Player 10</v>
      </c>
      <c r="D1505" s="3" t="str">
        <f ca="1" t="shared" si="27"/>
        <v>Player 14</v>
      </c>
      <c r="E1505" s="3"/>
      <c r="F1505" s="3"/>
      <c r="G1505">
        <f>1+MOD(A1505+D1496-2,2*$E$2+1)</f>
        <v>15</v>
      </c>
    </row>
    <row r="1506" spans="1:7" ht="12.75">
      <c r="A1506" s="3">
        <v>7</v>
      </c>
      <c r="B1506" s="4">
        <f t="shared" si="28"/>
        <v>16</v>
      </c>
      <c r="C1506" s="4" t="str">
        <f ca="1">IF(G1506=$E$2+1,D1497,INDIRECT(ADDRESS(4+MOD(IF(G1506&lt;$E$2+1,G1506,$E$2+$E$2+2-G1506)-A1506+2*$E$2+1,2*$E$2+1),3)))</f>
        <v>Player 10</v>
      </c>
      <c r="D1506" s="3" t="str">
        <f ca="1" t="shared" si="27"/>
        <v>Player 12</v>
      </c>
      <c r="E1506" s="3"/>
      <c r="F1506" s="3"/>
      <c r="G1506">
        <f>1+MOD(A1506+D1496-2,2*$E$2+1)</f>
        <v>16</v>
      </c>
    </row>
    <row r="1507" spans="1:7" ht="12.75">
      <c r="A1507" s="3">
        <v>8</v>
      </c>
      <c r="B1507" s="4">
        <f t="shared" si="28"/>
        <v>0</v>
      </c>
      <c r="C1507" s="4" t="str">
        <f ca="1">IF(G1507=$E$2+1,D1497,INDIRECT(ADDRESS(4+MOD(IF(G1507&lt;$E$2+1,G1507,$E$2+$E$2+2-G1507)-A1507+2*$E$2+1,2*$E$2+1),3)))</f>
        <v>Player 10</v>
      </c>
      <c r="D1507" s="3" t="str">
        <f ca="1" t="shared" si="27"/>
        <v>Rest</v>
      </c>
      <c r="E1507" s="3"/>
      <c r="F1507" s="3"/>
      <c r="G1507">
        <f>1+MOD(A1507+D1496-2,2*$E$2+1)</f>
        <v>17</v>
      </c>
    </row>
    <row r="1508" spans="1:7" ht="12.75">
      <c r="A1508" s="3">
        <v>9</v>
      </c>
      <c r="B1508" s="4">
        <f t="shared" si="28"/>
        <v>16</v>
      </c>
      <c r="C1508" s="4" t="str">
        <f ca="1">IF(G1508=$E$2+1,D1497,INDIRECT(ADDRESS(4+MOD(IF(G1508&lt;$E$2+1,G1508,$E$2+$E$2+2-G1508)-A1508+2*$E$2+1,2*$E$2+1),3)))</f>
        <v>Player 8</v>
      </c>
      <c r="D1508" s="3" t="str">
        <f ca="1" t="shared" si="27"/>
        <v>Player 10</v>
      </c>
      <c r="E1508" s="3"/>
      <c r="F1508" s="3"/>
      <c r="G1508">
        <f>1+MOD(A1508+D1496-2,2*$E$2+1)</f>
        <v>18</v>
      </c>
    </row>
    <row r="1509" spans="1:7" ht="12.75">
      <c r="A1509" s="3">
        <v>10</v>
      </c>
      <c r="B1509" s="4">
        <f t="shared" si="28"/>
        <v>15</v>
      </c>
      <c r="C1509" s="4" t="str">
        <f ca="1">IF(G1509=$E$2+1,D1497,INDIRECT(ADDRESS(4+MOD(IF(G1509&lt;$E$2+1,G1509,$E$2+$E$2+2-G1509)-A1509+2*$E$2+1,2*$E$2+1),3)))</f>
        <v>Player 6</v>
      </c>
      <c r="D1509" s="3" t="str">
        <f ca="1" t="shared" si="27"/>
        <v>Player 10</v>
      </c>
      <c r="E1509" s="3"/>
      <c r="F1509" s="3"/>
      <c r="G1509">
        <f>1+MOD(A1509+D1496-2,2*$E$2+1)</f>
        <v>19</v>
      </c>
    </row>
    <row r="1510" spans="1:7" ht="12.75">
      <c r="A1510" s="3">
        <v>11</v>
      </c>
      <c r="B1510" s="4">
        <f t="shared" si="28"/>
        <v>14</v>
      </c>
      <c r="C1510" s="4" t="str">
        <f ca="1">IF(G1510=$E$2+1,D1497,INDIRECT(ADDRESS(4+MOD(IF(G1510&lt;$E$2+1,G1510,$E$2+$E$2+2-G1510)-A1510+2*$E$2+1,2*$E$2+1),3)))</f>
        <v>Player 4</v>
      </c>
      <c r="D1510" s="3" t="str">
        <f ca="1" t="shared" si="27"/>
        <v>Player 10</v>
      </c>
      <c r="E1510" s="3"/>
      <c r="F1510" s="3"/>
      <c r="G1510">
        <f>1+MOD(A1510+D1496-2,2*$E$2+1)</f>
        <v>20</v>
      </c>
    </row>
    <row r="1511" spans="1:7" ht="12.75">
      <c r="A1511" s="3">
        <v>12</v>
      </c>
      <c r="B1511" s="4">
        <f t="shared" si="28"/>
        <v>13</v>
      </c>
      <c r="C1511" s="4" t="str">
        <f ca="1">IF(G1511=$E$2+1,D1497,INDIRECT(ADDRESS(4+MOD(IF(G1511&lt;$E$2+1,G1511,$E$2+$E$2+2-G1511)-A1511+2*$E$2+1,2*$E$2+1),3)))</f>
        <v>Player 2</v>
      </c>
      <c r="D1511" s="3" t="str">
        <f ca="1" t="shared" si="27"/>
        <v>Player 10</v>
      </c>
      <c r="E1511" s="3"/>
      <c r="F1511" s="3"/>
      <c r="G1511">
        <f>1+MOD(A1511+D1496-2,2*$E$2+1)</f>
        <v>21</v>
      </c>
    </row>
    <row r="1512" spans="1:7" ht="12.75">
      <c r="A1512" s="3">
        <v>13</v>
      </c>
      <c r="B1512" s="4">
        <f t="shared" si="28"/>
        <v>12</v>
      </c>
      <c r="C1512" s="4" t="str">
        <f ca="1">IF(G1512=$E$2+1,D1497,INDIRECT(ADDRESS(4+MOD(IF(G1512&lt;$E$2+1,G1512,$E$2+$E$2+2-G1512)-A1512+2*$E$2+1,2*$E$2+1),3)))</f>
        <v>Player 33 or Rest</v>
      </c>
      <c r="D1512" s="3" t="str">
        <f ca="1" t="shared" si="27"/>
        <v>Player 10</v>
      </c>
      <c r="E1512" s="3"/>
      <c r="F1512" s="3"/>
      <c r="G1512">
        <f>1+MOD(A1512+D1496-2,2*$E$2+1)</f>
        <v>22</v>
      </c>
    </row>
    <row r="1513" spans="1:7" ht="12.75">
      <c r="A1513" s="3">
        <v>14</v>
      </c>
      <c r="B1513" s="4">
        <f t="shared" si="28"/>
        <v>11</v>
      </c>
      <c r="C1513" s="4" t="str">
        <f ca="1">IF(G1513=$E$2+1,D1497,INDIRECT(ADDRESS(4+MOD(IF(G1513&lt;$E$2+1,G1513,$E$2+$E$2+2-G1513)-A1513+2*$E$2+1,2*$E$2+1),3)))</f>
        <v>Player 31</v>
      </c>
      <c r="D1513" s="3" t="str">
        <f ca="1" t="shared" si="27"/>
        <v>Player 10</v>
      </c>
      <c r="E1513" s="3"/>
      <c r="F1513" s="3"/>
      <c r="G1513">
        <f>1+MOD(A1513+D1496-2,2*$E$2+1)</f>
        <v>23</v>
      </c>
    </row>
    <row r="1514" spans="1:7" ht="12.75">
      <c r="A1514" s="3">
        <v>15</v>
      </c>
      <c r="B1514" s="4">
        <f t="shared" si="28"/>
        <v>10</v>
      </c>
      <c r="C1514" s="4" t="str">
        <f ca="1">IF(G1514=$E$2+1,D1497,INDIRECT(ADDRESS(4+MOD(IF(G1514&lt;$E$2+1,G1514,$E$2+$E$2+2-G1514)-A1514+2*$E$2+1,2*$E$2+1),3)))</f>
        <v>Player 29</v>
      </c>
      <c r="D1514" s="3" t="str">
        <f ca="1" t="shared" si="27"/>
        <v>Player 10</v>
      </c>
      <c r="E1514" s="3"/>
      <c r="F1514" s="3"/>
      <c r="G1514">
        <f>1+MOD(A1514+D1496-2,2*$E$2+1)</f>
        <v>24</v>
      </c>
    </row>
    <row r="1515" spans="1:7" ht="12.75">
      <c r="A1515" s="3">
        <v>16</v>
      </c>
      <c r="B1515" s="4">
        <f t="shared" si="28"/>
        <v>9</v>
      </c>
      <c r="C1515" s="4" t="str">
        <f ca="1">IF(G1515=$E$2+1,D1497,INDIRECT(ADDRESS(4+MOD(IF(G1515&lt;$E$2+1,G1515,$E$2+$E$2+2-G1515)-A1515+2*$E$2+1,2*$E$2+1),3)))</f>
        <v>Player 27</v>
      </c>
      <c r="D1515" s="3" t="str">
        <f ca="1" t="shared" si="27"/>
        <v>Player 10</v>
      </c>
      <c r="E1515" s="3"/>
      <c r="F1515" s="3"/>
      <c r="G1515">
        <f>1+MOD(A1515+D1496-2,2*$E$2+1)</f>
        <v>25</v>
      </c>
    </row>
    <row r="1516" spans="1:7" ht="12.75">
      <c r="A1516" s="3">
        <v>17</v>
      </c>
      <c r="B1516" s="4">
        <f t="shared" si="28"/>
        <v>8</v>
      </c>
      <c r="C1516" s="4" t="str">
        <f ca="1">IF(G1516=$E$2+1,D1497,INDIRECT(ADDRESS(4+MOD(IF(G1516&lt;$E$2+1,G1516,$E$2+$E$2+2-G1516)-A1516+2*$E$2+1,2*$E$2+1),3)))</f>
        <v>Player 25</v>
      </c>
      <c r="D1516" s="3" t="str">
        <f ca="1" t="shared" si="27"/>
        <v>Player 10</v>
      </c>
      <c r="E1516" s="3"/>
      <c r="F1516" s="3"/>
      <c r="G1516">
        <f>1+MOD(A1516+D1496-2,2*$E$2+1)</f>
        <v>26</v>
      </c>
    </row>
    <row r="1517" spans="1:7" ht="12.75">
      <c r="A1517" s="3">
        <v>18</v>
      </c>
      <c r="B1517" s="4">
        <f t="shared" si="28"/>
        <v>7</v>
      </c>
      <c r="C1517" s="4" t="str">
        <f ca="1">IF(G1517=$E$2+1,D1497,INDIRECT(ADDRESS(4+MOD(IF(G1517&lt;$E$2+1,G1517,$E$2+$E$2+2-G1517)-A1517+2*$E$2+1,2*$E$2+1),3)))</f>
        <v>Player 23</v>
      </c>
      <c r="D1517" s="3" t="str">
        <f ca="1" t="shared" si="27"/>
        <v>Player 10</v>
      </c>
      <c r="E1517" s="3"/>
      <c r="F1517" s="3"/>
      <c r="G1517">
        <f>1+MOD(A1517+D1496-2,2*$E$2+1)</f>
        <v>27</v>
      </c>
    </row>
    <row r="1518" spans="1:7" ht="12.75">
      <c r="A1518" s="3">
        <v>19</v>
      </c>
      <c r="B1518" s="4">
        <f t="shared" si="28"/>
        <v>6</v>
      </c>
      <c r="C1518" s="4" t="str">
        <f ca="1">IF(G1518=$E$2+1,D1497,INDIRECT(ADDRESS(4+MOD(IF(G1518&lt;$E$2+1,G1518,$E$2+$E$2+2-G1518)-A1518+2*$E$2+1,2*$E$2+1),3)))</f>
        <v>Player 21</v>
      </c>
      <c r="D1518" s="3" t="str">
        <f ca="1" t="shared" si="27"/>
        <v>Player 10</v>
      </c>
      <c r="E1518" s="3"/>
      <c r="F1518" s="3"/>
      <c r="G1518">
        <f>1+MOD(A1518+D1496-2,2*$E$2+1)</f>
        <v>28</v>
      </c>
    </row>
    <row r="1519" spans="1:7" ht="12.75">
      <c r="A1519" s="3">
        <v>20</v>
      </c>
      <c r="B1519" s="4">
        <f t="shared" si="28"/>
        <v>5</v>
      </c>
      <c r="C1519" s="4" t="str">
        <f ca="1">IF(G1519=$E$2+1,D1497,INDIRECT(ADDRESS(4+MOD(IF(G1519&lt;$E$2+1,G1519,$E$2+$E$2+2-G1519)-A1519+2*$E$2+1,2*$E$2+1),3)))</f>
        <v>Player 19</v>
      </c>
      <c r="D1519" s="3" t="str">
        <f ca="1" t="shared" si="27"/>
        <v>Player 10</v>
      </c>
      <c r="E1519" s="3"/>
      <c r="F1519" s="3"/>
      <c r="G1519">
        <f>1+MOD(A1519+D1496-2,2*$E$2+1)</f>
        <v>29</v>
      </c>
    </row>
    <row r="1520" spans="1:7" ht="12.75">
      <c r="A1520" s="3">
        <v>21</v>
      </c>
      <c r="B1520" s="4">
        <f t="shared" si="28"/>
        <v>4</v>
      </c>
      <c r="C1520" s="4" t="str">
        <f ca="1">IF(G1520=$E$2+1,D1497,INDIRECT(ADDRESS(4+MOD(IF(G1520&lt;$E$2+1,G1520,$E$2+$E$2+2-G1520)-A1520+2*$E$2+1,2*$E$2+1),3)))</f>
        <v>Player 17</v>
      </c>
      <c r="D1520" s="3" t="str">
        <f ca="1" t="shared" si="27"/>
        <v>Player 10</v>
      </c>
      <c r="E1520" s="3"/>
      <c r="F1520" s="3"/>
      <c r="G1520">
        <f>1+MOD(A1520+D1496-2,2*$E$2+1)</f>
        <v>30</v>
      </c>
    </row>
    <row r="1521" spans="1:7" ht="12.75">
      <c r="A1521" s="3">
        <v>22</v>
      </c>
      <c r="B1521" s="4">
        <f>IF(G1521=$E$2+1,0,IF(G1521&lt;$E$2+1,G1521,$E$2+$E$2+2-G1521))</f>
        <v>3</v>
      </c>
      <c r="C1521" s="4" t="str">
        <f ca="1">IF(G1521=$E$2+1,D1497,INDIRECT(ADDRESS(4+MOD(IF(G1521&lt;$E$2+1,G1521,$E$2+$E$2+2-G1521)-A1521+2*$E$2+1,2*$E$2+1),3)))</f>
        <v>Player 15</v>
      </c>
      <c r="D1521" s="3" t="str">
        <f ca="1" t="shared" si="27"/>
        <v>Player 10</v>
      </c>
      <c r="E1521" s="3"/>
      <c r="F1521" s="3"/>
      <c r="G1521">
        <f>1+MOD(A1521+D1496-2,2*$E$2+1)</f>
        <v>31</v>
      </c>
    </row>
    <row r="1522" spans="1:7" ht="12.75">
      <c r="A1522" s="3">
        <v>23</v>
      </c>
      <c r="B1522" s="4">
        <f>IF(G1522=$E$2+1,0,IF(G1522&lt;$E$2+1,G1522,$E$2+$E$2+2-G1522))</f>
        <v>2</v>
      </c>
      <c r="C1522" s="4" t="str">
        <f ca="1">IF(G1522=$E$2+1,D1497,INDIRECT(ADDRESS(4+MOD(IF(G1522&lt;$E$2+1,G1522,$E$2+$E$2+2-G1522)-A1522+2*$E$2+1,2*$E$2+1),3)))</f>
        <v>Player 13</v>
      </c>
      <c r="D1522" s="3" t="str">
        <f ca="1" t="shared" si="27"/>
        <v>Player 10</v>
      </c>
      <c r="E1522" s="3"/>
      <c r="F1522" s="3"/>
      <c r="G1522">
        <f>1+MOD(A1522+D1496-2,2*$E$2+1)</f>
        <v>32</v>
      </c>
    </row>
    <row r="1523" spans="1:7" ht="12.75">
      <c r="A1523" s="3">
        <v>24</v>
      </c>
      <c r="B1523" s="4">
        <f aca="true" t="shared" si="29" ref="B1523:B1532">IF(G1523=$E$2+1,0,IF(G1523&lt;$E$2+1,G1523,$E$2+$E$2+2-G1523))</f>
        <v>1</v>
      </c>
      <c r="C1523" s="4" t="str">
        <f ca="1">IF(G1523=$E$2+1,D1497,INDIRECT(ADDRESS(4+MOD(IF(G1523&lt;$E$2+1,G1523,$E$2+$E$2+2-G1523)-A1523+2*$E$2+1,2*$E$2+1),3)))</f>
        <v>Player 11</v>
      </c>
      <c r="D1523" s="3" t="str">
        <f ca="1" t="shared" si="27"/>
        <v>Player 10</v>
      </c>
      <c r="E1523" s="3"/>
      <c r="F1523" s="3"/>
      <c r="G1523">
        <f>1+MOD(A1523+D1496-2,2*$E$2+1)</f>
        <v>33</v>
      </c>
    </row>
    <row r="1524" spans="1:7" ht="12.75">
      <c r="A1524" s="3">
        <v>25</v>
      </c>
      <c r="B1524" s="4">
        <f t="shared" si="29"/>
        <v>1</v>
      </c>
      <c r="C1524" s="4" t="str">
        <f ca="1">IF(G1524=$E$2+1,D1497,INDIRECT(ADDRESS(4+MOD(IF(G1524&lt;$E$2+1,G1524,$E$2+$E$2+2-G1524)-A1524+2*$E$2+1,2*$E$2+1),3)))</f>
        <v>Player 10</v>
      </c>
      <c r="D1524" s="3" t="str">
        <f ca="1" t="shared" si="27"/>
        <v>Player 9</v>
      </c>
      <c r="E1524" s="3"/>
      <c r="F1524" s="3"/>
      <c r="G1524">
        <f>1+MOD(A1524+D1496-2,2*$E$2+1)</f>
        <v>1</v>
      </c>
    </row>
    <row r="1525" spans="1:7" ht="12.75">
      <c r="A1525" s="3">
        <v>26</v>
      </c>
      <c r="B1525" s="4">
        <f t="shared" si="29"/>
        <v>2</v>
      </c>
      <c r="C1525" s="4" t="str">
        <f ca="1">IF(G1525=$E$2+1,D1497,INDIRECT(ADDRESS(4+MOD(IF(G1525&lt;$E$2+1,G1525,$E$2+$E$2+2-G1525)-A1525+2*$E$2+1,2*$E$2+1),3)))</f>
        <v>Player 10</v>
      </c>
      <c r="D1525" s="3" t="str">
        <f ca="1" t="shared" si="27"/>
        <v>Player 7</v>
      </c>
      <c r="E1525" s="3"/>
      <c r="F1525" s="3"/>
      <c r="G1525">
        <f>1+MOD(A1525+D1496-2,2*$E$2+1)</f>
        <v>2</v>
      </c>
    </row>
    <row r="1526" spans="1:7" ht="12.75">
      <c r="A1526" s="3">
        <v>27</v>
      </c>
      <c r="B1526" s="4">
        <f t="shared" si="29"/>
        <v>3</v>
      </c>
      <c r="C1526" s="4" t="str">
        <f ca="1">IF(G1526=$E$2+1,D1497,INDIRECT(ADDRESS(4+MOD(IF(G1526&lt;$E$2+1,G1526,$E$2+$E$2+2-G1526)-A1526+2*$E$2+1,2*$E$2+1),3)))</f>
        <v>Player 10</v>
      </c>
      <c r="D1526" s="3" t="str">
        <f ca="1" t="shared" si="27"/>
        <v>Player 5</v>
      </c>
      <c r="E1526" s="3"/>
      <c r="F1526" s="3"/>
      <c r="G1526">
        <f>1+MOD(A1526+D1496-2,2*$E$2+1)</f>
        <v>3</v>
      </c>
    </row>
    <row r="1527" spans="1:7" ht="12.75">
      <c r="A1527" s="3">
        <v>28</v>
      </c>
      <c r="B1527" s="4">
        <f t="shared" si="29"/>
        <v>4</v>
      </c>
      <c r="C1527" s="4" t="str">
        <f ca="1">IF(G1527=$E$2+1,D1497,INDIRECT(ADDRESS(4+MOD(IF(G1527&lt;$E$2+1,G1527,$E$2+$E$2+2-G1527)-A1527+2*$E$2+1,2*$E$2+1),3)))</f>
        <v>Player 10</v>
      </c>
      <c r="D1527" s="3" t="str">
        <f ca="1" t="shared" si="27"/>
        <v>Player 3</v>
      </c>
      <c r="E1527" s="3"/>
      <c r="F1527" s="3"/>
      <c r="G1527">
        <f>1+MOD(A1527+D1496-2,2*$E$2+1)</f>
        <v>4</v>
      </c>
    </row>
    <row r="1528" spans="1:7" ht="12.75">
      <c r="A1528" s="3">
        <v>29</v>
      </c>
      <c r="B1528" s="4">
        <f t="shared" si="29"/>
        <v>5</v>
      </c>
      <c r="C1528" s="4" t="str">
        <f ca="1">IF(G1528=$E$2+1,D1497,INDIRECT(ADDRESS(4+MOD(IF(G1528&lt;$E$2+1,G1528,$E$2+$E$2+2-G1528)-A1528+2*$E$2+1,2*$E$2+1),3)))</f>
        <v>Player 10</v>
      </c>
      <c r="D1528" s="3" t="str">
        <f ca="1" t="shared" si="27"/>
        <v>Player 1</v>
      </c>
      <c r="E1528" s="3"/>
      <c r="F1528" s="3"/>
      <c r="G1528">
        <f>1+MOD(A1528+D1496-2,2*$E$2+1)</f>
        <v>5</v>
      </c>
    </row>
    <row r="1529" spans="1:7" ht="12.75">
      <c r="A1529" s="3">
        <v>30</v>
      </c>
      <c r="B1529" s="4">
        <f t="shared" si="29"/>
        <v>6</v>
      </c>
      <c r="C1529" s="4" t="str">
        <f ca="1">IF(G1529=$E$2+1,D1497,INDIRECT(ADDRESS(4+MOD(IF(G1529&lt;$E$2+1,G1529,$E$2+$E$2+2-G1529)-A1529+2*$E$2+1,2*$E$2+1),3)))</f>
        <v>Player 10</v>
      </c>
      <c r="D1529" s="3" t="str">
        <f ca="1" t="shared" si="27"/>
        <v>Player 32</v>
      </c>
      <c r="E1529" s="3"/>
      <c r="F1529" s="3"/>
      <c r="G1529">
        <f>1+MOD(A1529+D1496-2,2*$E$2+1)</f>
        <v>6</v>
      </c>
    </row>
    <row r="1530" spans="1:7" ht="12.75">
      <c r="A1530" s="3">
        <v>31</v>
      </c>
      <c r="B1530" s="4">
        <f t="shared" si="29"/>
        <v>7</v>
      </c>
      <c r="C1530" s="4" t="str">
        <f ca="1">IF(G1530=$E$2+1,D1497,INDIRECT(ADDRESS(4+MOD(IF(G1530&lt;$E$2+1,G1530,$E$2+$E$2+2-G1530)-A1530+2*$E$2+1,2*$E$2+1),3)))</f>
        <v>Player 10</v>
      </c>
      <c r="D1530" s="3" t="str">
        <f ca="1" t="shared" si="27"/>
        <v>Player 30</v>
      </c>
      <c r="E1530" s="3"/>
      <c r="F1530" s="3"/>
      <c r="G1530">
        <f>1+MOD(A1530+D1496-2,2*$E$2+1)</f>
        <v>7</v>
      </c>
    </row>
    <row r="1531" spans="1:7" ht="12.75">
      <c r="A1531" s="3">
        <v>32</v>
      </c>
      <c r="B1531" s="4">
        <f t="shared" si="29"/>
        <v>8</v>
      </c>
      <c r="C1531" s="4" t="str">
        <f ca="1">IF(G1531=$E$2+1,D1497,INDIRECT(ADDRESS(4+MOD(IF(G1531&lt;$E$2+1,G1531,$E$2+$E$2+2-G1531)-A1531+2*$E$2+1,2*$E$2+1),3)))</f>
        <v>Player 10</v>
      </c>
      <c r="D1531" s="3" t="str">
        <f ca="1" t="shared" si="27"/>
        <v>Player 28</v>
      </c>
      <c r="E1531" s="3"/>
      <c r="F1531" s="3"/>
      <c r="G1531">
        <f>1+MOD(A1531+D1496-2,2*$E$2+1)</f>
        <v>8</v>
      </c>
    </row>
    <row r="1532" spans="1:7" ht="12.75">
      <c r="A1532" s="3">
        <v>33</v>
      </c>
      <c r="B1532" s="4">
        <f t="shared" si="29"/>
        <v>9</v>
      </c>
      <c r="C1532" s="4" t="str">
        <f ca="1">IF(G1532=$E$2+1,D1497,INDIRECT(ADDRESS(4+MOD(IF(G1532&lt;$E$2+1,G1532,$E$2+$E$2+2-G1532)-A1532+2*$E$2+1,2*$E$2+1),3)))</f>
        <v>Player 10</v>
      </c>
      <c r="D1532" s="3" t="str">
        <f ca="1" t="shared" si="27"/>
        <v>Player 26</v>
      </c>
      <c r="E1532" s="3"/>
      <c r="F1532" s="3"/>
      <c r="G1532">
        <f>1+MOD(A1532+D1496-2,2*$E$2+1)</f>
        <v>9</v>
      </c>
    </row>
    <row r="1540" spans="1:6" ht="12.75">
      <c r="A1540" t="s">
        <v>46</v>
      </c>
      <c r="C1540" s="1" t="s">
        <v>47</v>
      </c>
      <c r="D1540" s="2">
        <v>11</v>
      </c>
      <c r="F1540"/>
    </row>
    <row r="1541" spans="3:6" ht="12.75">
      <c r="C1541" s="1" t="s">
        <v>48</v>
      </c>
      <c r="D1541" s="2" t="str">
        <f ca="1">INDIRECT(ADDRESS(3+D1540,3))</f>
        <v>Player 11</v>
      </c>
      <c r="F1541"/>
    </row>
    <row r="1542" ht="12.75">
      <c r="F1542"/>
    </row>
    <row r="1543" spans="1:7" ht="12.75">
      <c r="A1543" s="3" t="s">
        <v>51</v>
      </c>
      <c r="B1543" s="13" t="s">
        <v>5</v>
      </c>
      <c r="C1543" s="4" t="s">
        <v>11</v>
      </c>
      <c r="D1543" s="3" t="s">
        <v>10</v>
      </c>
      <c r="E1543" s="5" t="s">
        <v>3</v>
      </c>
      <c r="F1543" s="3" t="s">
        <v>4</v>
      </c>
      <c r="G1543" t="s">
        <v>49</v>
      </c>
    </row>
    <row r="1544" spans="1:7" ht="12.75">
      <c r="A1544" s="3">
        <v>1</v>
      </c>
      <c r="B1544" s="4">
        <f>IF(G1544=$E$2+1,0,IF(G1544&lt;$E$2+1,G1544,$E$2+$E$2+2-G1544))</f>
        <v>11</v>
      </c>
      <c r="C1544" s="4" t="str">
        <f ca="1">IF(G1544=$E$2+1,D1541,INDIRECT(ADDRESS(4+MOD(IF(G1544&lt;$E$2+1,G1544,$E$2+$E$2+2-G1544)-A1544+2*$E$2+1,2*$E$2+1),3)))</f>
        <v>Player 11</v>
      </c>
      <c r="D1544" s="3" t="str">
        <f aca="true" ca="1" t="shared" si="30" ref="D1544:D1576">IF(G1544=$E$2+1,$F$3,INDIRECT(ADDRESS(4+MOD(IF(G1544&lt;$E$2+1,$E$2+$E$2+2-G1544,G1544)-A1544+2*$E$2+1,2*$E$2+1),3)))</f>
        <v>Player 23</v>
      </c>
      <c r="E1544" s="5"/>
      <c r="F1544" s="3"/>
      <c r="G1544">
        <f>1+MOD(A1544+D1540-2,2*$E$2+1)</f>
        <v>11</v>
      </c>
    </row>
    <row r="1545" spans="1:7" ht="12.75">
      <c r="A1545" s="3">
        <v>2</v>
      </c>
      <c r="B1545" s="4">
        <f aca="true" t="shared" si="31" ref="B1545:B1564">IF(G1545=$E$2+1,0,IF(G1545&lt;$E$2+1,G1545,$E$2+$E$2+2-G1545))</f>
        <v>12</v>
      </c>
      <c r="C1545" s="4" t="str">
        <f ca="1">IF(G1545=$E$2+1,D1541,INDIRECT(ADDRESS(4+MOD(IF(G1545&lt;$E$2+1,G1545,$E$2+$E$2+2-G1545)-A1545+2*$E$2+1,2*$E$2+1),3)))</f>
        <v>Player 11</v>
      </c>
      <c r="D1545" s="3" t="str">
        <f ca="1" t="shared" si="30"/>
        <v>Player 21</v>
      </c>
      <c r="E1545" s="5"/>
      <c r="F1545" s="3"/>
      <c r="G1545">
        <f>1+MOD(A1545+D1540-2,2*$E$2+1)</f>
        <v>12</v>
      </c>
    </row>
    <row r="1546" spans="1:7" ht="12.75">
      <c r="A1546" s="3">
        <v>3</v>
      </c>
      <c r="B1546" s="4">
        <f t="shared" si="31"/>
        <v>13</v>
      </c>
      <c r="C1546" s="4" t="str">
        <f ca="1">IF(G1546=$E$2+1,D1541,INDIRECT(ADDRESS(4+MOD(IF(G1546&lt;$E$2+1,G1546,$E$2+$E$2+2-G1546)-A1546+2*$E$2+1,2*$E$2+1),3)))</f>
        <v>Player 11</v>
      </c>
      <c r="D1546" s="3" t="str">
        <f ca="1" t="shared" si="30"/>
        <v>Player 19</v>
      </c>
      <c r="E1546" s="3"/>
      <c r="F1546" s="3"/>
      <c r="G1546">
        <f>1+MOD(A1546+D1540-2,2*$E$2+1)</f>
        <v>13</v>
      </c>
    </row>
    <row r="1547" spans="1:7" ht="12.75">
      <c r="A1547" s="3">
        <v>4</v>
      </c>
      <c r="B1547" s="4">
        <f t="shared" si="31"/>
        <v>14</v>
      </c>
      <c r="C1547" s="4" t="str">
        <f ca="1">IF(G1547=$E$2+1,D1541,INDIRECT(ADDRESS(4+MOD(IF(G1547&lt;$E$2+1,G1547,$E$2+$E$2+2-G1547)-A1547+2*$E$2+1,2*$E$2+1),3)))</f>
        <v>Player 11</v>
      </c>
      <c r="D1547" s="3" t="str">
        <f ca="1" t="shared" si="30"/>
        <v>Player 17</v>
      </c>
      <c r="E1547" s="3"/>
      <c r="F1547" s="3"/>
      <c r="G1547">
        <f>1+MOD(A1547+D1540-2,2*$E$2+1)</f>
        <v>14</v>
      </c>
    </row>
    <row r="1548" spans="1:7" ht="12.75">
      <c r="A1548" s="3">
        <v>5</v>
      </c>
      <c r="B1548" s="4">
        <f t="shared" si="31"/>
        <v>15</v>
      </c>
      <c r="C1548" s="4" t="str">
        <f ca="1">IF(G1548=$E$2+1,D1541,INDIRECT(ADDRESS(4+MOD(IF(G1548&lt;$E$2+1,G1548,$E$2+$E$2+2-G1548)-A1548+2*$E$2+1,2*$E$2+1),3)))</f>
        <v>Player 11</v>
      </c>
      <c r="D1548" s="3" t="str">
        <f ca="1" t="shared" si="30"/>
        <v>Player 15</v>
      </c>
      <c r="E1548" s="3"/>
      <c r="F1548" s="3"/>
      <c r="G1548">
        <f>1+MOD(A1548+D1540-2,2*$E$2+1)</f>
        <v>15</v>
      </c>
    </row>
    <row r="1549" spans="1:7" ht="12.75">
      <c r="A1549" s="3">
        <v>6</v>
      </c>
      <c r="B1549" s="4">
        <f t="shared" si="31"/>
        <v>16</v>
      </c>
      <c r="C1549" s="4" t="str">
        <f ca="1">IF(G1549=$E$2+1,D1541,INDIRECT(ADDRESS(4+MOD(IF(G1549&lt;$E$2+1,G1549,$E$2+$E$2+2-G1549)-A1549+2*$E$2+1,2*$E$2+1),3)))</f>
        <v>Player 11</v>
      </c>
      <c r="D1549" s="3" t="str">
        <f ca="1" t="shared" si="30"/>
        <v>Player 13</v>
      </c>
      <c r="E1549" s="3"/>
      <c r="F1549" s="3"/>
      <c r="G1549">
        <f>1+MOD(A1549+D1540-2,2*$E$2+1)</f>
        <v>16</v>
      </c>
    </row>
    <row r="1550" spans="1:7" ht="12.75">
      <c r="A1550" s="3">
        <v>7</v>
      </c>
      <c r="B1550" s="4">
        <f t="shared" si="31"/>
        <v>0</v>
      </c>
      <c r="C1550" s="4" t="str">
        <f ca="1">IF(G1550=$E$2+1,D1541,INDIRECT(ADDRESS(4+MOD(IF(G1550&lt;$E$2+1,G1550,$E$2+$E$2+2-G1550)-A1550+2*$E$2+1,2*$E$2+1),3)))</f>
        <v>Player 11</v>
      </c>
      <c r="D1550" s="3" t="str">
        <f ca="1" t="shared" si="30"/>
        <v>Rest</v>
      </c>
      <c r="E1550" s="3"/>
      <c r="F1550" s="3"/>
      <c r="G1550">
        <f>1+MOD(A1550+D1540-2,2*$E$2+1)</f>
        <v>17</v>
      </c>
    </row>
    <row r="1551" spans="1:7" ht="12.75">
      <c r="A1551" s="3">
        <v>8</v>
      </c>
      <c r="B1551" s="4">
        <f t="shared" si="31"/>
        <v>16</v>
      </c>
      <c r="C1551" s="4" t="str">
        <f ca="1">IF(G1551=$E$2+1,D1541,INDIRECT(ADDRESS(4+MOD(IF(G1551&lt;$E$2+1,G1551,$E$2+$E$2+2-G1551)-A1551+2*$E$2+1,2*$E$2+1),3)))</f>
        <v>Player 9</v>
      </c>
      <c r="D1551" s="3" t="str">
        <f ca="1" t="shared" si="30"/>
        <v>Player 11</v>
      </c>
      <c r="E1551" s="3"/>
      <c r="F1551" s="3"/>
      <c r="G1551">
        <f>1+MOD(A1551+D1540-2,2*$E$2+1)</f>
        <v>18</v>
      </c>
    </row>
    <row r="1552" spans="1:7" ht="12.75">
      <c r="A1552" s="3">
        <v>9</v>
      </c>
      <c r="B1552" s="4">
        <f t="shared" si="31"/>
        <v>15</v>
      </c>
      <c r="C1552" s="4" t="str">
        <f ca="1">IF(G1552=$E$2+1,D1541,INDIRECT(ADDRESS(4+MOD(IF(G1552&lt;$E$2+1,G1552,$E$2+$E$2+2-G1552)-A1552+2*$E$2+1,2*$E$2+1),3)))</f>
        <v>Player 7</v>
      </c>
      <c r="D1552" s="3" t="str">
        <f ca="1" t="shared" si="30"/>
        <v>Player 11</v>
      </c>
      <c r="E1552" s="3"/>
      <c r="F1552" s="3"/>
      <c r="G1552">
        <f>1+MOD(A1552+D1540-2,2*$E$2+1)</f>
        <v>19</v>
      </c>
    </row>
    <row r="1553" spans="1:7" ht="12.75">
      <c r="A1553" s="3">
        <v>10</v>
      </c>
      <c r="B1553" s="4">
        <f t="shared" si="31"/>
        <v>14</v>
      </c>
      <c r="C1553" s="4" t="str">
        <f ca="1">IF(G1553=$E$2+1,D1541,INDIRECT(ADDRESS(4+MOD(IF(G1553&lt;$E$2+1,G1553,$E$2+$E$2+2-G1553)-A1553+2*$E$2+1,2*$E$2+1),3)))</f>
        <v>Player 5</v>
      </c>
      <c r="D1553" s="3" t="str">
        <f ca="1" t="shared" si="30"/>
        <v>Player 11</v>
      </c>
      <c r="E1553" s="3"/>
      <c r="F1553" s="3"/>
      <c r="G1553">
        <f>1+MOD(A1553+D1540-2,2*$E$2+1)</f>
        <v>20</v>
      </c>
    </row>
    <row r="1554" spans="1:7" ht="12.75">
      <c r="A1554" s="3">
        <v>11</v>
      </c>
      <c r="B1554" s="4">
        <f t="shared" si="31"/>
        <v>13</v>
      </c>
      <c r="C1554" s="4" t="str">
        <f ca="1">IF(G1554=$E$2+1,D1541,INDIRECT(ADDRESS(4+MOD(IF(G1554&lt;$E$2+1,G1554,$E$2+$E$2+2-G1554)-A1554+2*$E$2+1,2*$E$2+1),3)))</f>
        <v>Player 3</v>
      </c>
      <c r="D1554" s="3" t="str">
        <f ca="1" t="shared" si="30"/>
        <v>Player 11</v>
      </c>
      <c r="E1554" s="3"/>
      <c r="F1554" s="3"/>
      <c r="G1554">
        <f>1+MOD(A1554+D1540-2,2*$E$2+1)</f>
        <v>21</v>
      </c>
    </row>
    <row r="1555" spans="1:7" ht="12.75">
      <c r="A1555" s="3">
        <v>12</v>
      </c>
      <c r="B1555" s="4">
        <f t="shared" si="31"/>
        <v>12</v>
      </c>
      <c r="C1555" s="4" t="str">
        <f ca="1">IF(G1555=$E$2+1,D1541,INDIRECT(ADDRESS(4+MOD(IF(G1555&lt;$E$2+1,G1555,$E$2+$E$2+2-G1555)-A1555+2*$E$2+1,2*$E$2+1),3)))</f>
        <v>Player 1</v>
      </c>
      <c r="D1555" s="3" t="str">
        <f ca="1" t="shared" si="30"/>
        <v>Player 11</v>
      </c>
      <c r="E1555" s="3"/>
      <c r="F1555" s="3"/>
      <c r="G1555">
        <f>1+MOD(A1555+D1540-2,2*$E$2+1)</f>
        <v>22</v>
      </c>
    </row>
    <row r="1556" spans="1:7" ht="12.75">
      <c r="A1556" s="3">
        <v>13</v>
      </c>
      <c r="B1556" s="4">
        <f t="shared" si="31"/>
        <v>11</v>
      </c>
      <c r="C1556" s="4" t="str">
        <f ca="1">IF(G1556=$E$2+1,D1541,INDIRECT(ADDRESS(4+MOD(IF(G1556&lt;$E$2+1,G1556,$E$2+$E$2+2-G1556)-A1556+2*$E$2+1,2*$E$2+1),3)))</f>
        <v>Player 32</v>
      </c>
      <c r="D1556" s="3" t="str">
        <f ca="1" t="shared" si="30"/>
        <v>Player 11</v>
      </c>
      <c r="E1556" s="3"/>
      <c r="F1556" s="3"/>
      <c r="G1556">
        <f>1+MOD(A1556+D1540-2,2*$E$2+1)</f>
        <v>23</v>
      </c>
    </row>
    <row r="1557" spans="1:7" ht="12.75">
      <c r="A1557" s="3">
        <v>14</v>
      </c>
      <c r="B1557" s="4">
        <f t="shared" si="31"/>
        <v>10</v>
      </c>
      <c r="C1557" s="4" t="str">
        <f ca="1">IF(G1557=$E$2+1,D1541,INDIRECT(ADDRESS(4+MOD(IF(G1557&lt;$E$2+1,G1557,$E$2+$E$2+2-G1557)-A1557+2*$E$2+1,2*$E$2+1),3)))</f>
        <v>Player 30</v>
      </c>
      <c r="D1557" s="3" t="str">
        <f ca="1" t="shared" si="30"/>
        <v>Player 11</v>
      </c>
      <c r="E1557" s="3"/>
      <c r="F1557" s="3"/>
      <c r="G1557">
        <f>1+MOD(A1557+D1540-2,2*$E$2+1)</f>
        <v>24</v>
      </c>
    </row>
    <row r="1558" spans="1:7" ht="12.75">
      <c r="A1558" s="3">
        <v>15</v>
      </c>
      <c r="B1558" s="4">
        <f t="shared" si="31"/>
        <v>9</v>
      </c>
      <c r="C1558" s="4" t="str">
        <f ca="1">IF(G1558=$E$2+1,D1541,INDIRECT(ADDRESS(4+MOD(IF(G1558&lt;$E$2+1,G1558,$E$2+$E$2+2-G1558)-A1558+2*$E$2+1,2*$E$2+1),3)))</f>
        <v>Player 28</v>
      </c>
      <c r="D1558" s="3" t="str">
        <f ca="1" t="shared" si="30"/>
        <v>Player 11</v>
      </c>
      <c r="E1558" s="3"/>
      <c r="F1558" s="3"/>
      <c r="G1558">
        <f>1+MOD(A1558+D1540-2,2*$E$2+1)</f>
        <v>25</v>
      </c>
    </row>
    <row r="1559" spans="1:7" ht="12.75">
      <c r="A1559" s="3">
        <v>16</v>
      </c>
      <c r="B1559" s="4">
        <f t="shared" si="31"/>
        <v>8</v>
      </c>
      <c r="C1559" s="4" t="str">
        <f ca="1">IF(G1559=$E$2+1,D1541,INDIRECT(ADDRESS(4+MOD(IF(G1559&lt;$E$2+1,G1559,$E$2+$E$2+2-G1559)-A1559+2*$E$2+1,2*$E$2+1),3)))</f>
        <v>Player 26</v>
      </c>
      <c r="D1559" s="3" t="str">
        <f ca="1" t="shared" si="30"/>
        <v>Player 11</v>
      </c>
      <c r="E1559" s="3"/>
      <c r="F1559" s="3"/>
      <c r="G1559">
        <f>1+MOD(A1559+D1540-2,2*$E$2+1)</f>
        <v>26</v>
      </c>
    </row>
    <row r="1560" spans="1:7" ht="12.75">
      <c r="A1560" s="3">
        <v>17</v>
      </c>
      <c r="B1560" s="4">
        <f t="shared" si="31"/>
        <v>7</v>
      </c>
      <c r="C1560" s="4" t="str">
        <f ca="1">IF(G1560=$E$2+1,D1541,INDIRECT(ADDRESS(4+MOD(IF(G1560&lt;$E$2+1,G1560,$E$2+$E$2+2-G1560)-A1560+2*$E$2+1,2*$E$2+1),3)))</f>
        <v>Player 24</v>
      </c>
      <c r="D1560" s="3" t="str">
        <f ca="1" t="shared" si="30"/>
        <v>Player 11</v>
      </c>
      <c r="E1560" s="3"/>
      <c r="F1560" s="3"/>
      <c r="G1560">
        <f>1+MOD(A1560+D1540-2,2*$E$2+1)</f>
        <v>27</v>
      </c>
    </row>
    <row r="1561" spans="1:7" ht="12.75">
      <c r="A1561" s="3">
        <v>18</v>
      </c>
      <c r="B1561" s="4">
        <f t="shared" si="31"/>
        <v>6</v>
      </c>
      <c r="C1561" s="4" t="str">
        <f ca="1">IF(G1561=$E$2+1,D1541,INDIRECT(ADDRESS(4+MOD(IF(G1561&lt;$E$2+1,G1561,$E$2+$E$2+2-G1561)-A1561+2*$E$2+1,2*$E$2+1),3)))</f>
        <v>Player 22</v>
      </c>
      <c r="D1561" s="3" t="str">
        <f ca="1" t="shared" si="30"/>
        <v>Player 11</v>
      </c>
      <c r="E1561" s="3"/>
      <c r="F1561" s="3"/>
      <c r="G1561">
        <f>1+MOD(A1561+D1540-2,2*$E$2+1)</f>
        <v>28</v>
      </c>
    </row>
    <row r="1562" spans="1:7" ht="12.75">
      <c r="A1562" s="3">
        <v>19</v>
      </c>
      <c r="B1562" s="4">
        <f t="shared" si="31"/>
        <v>5</v>
      </c>
      <c r="C1562" s="4" t="str">
        <f ca="1">IF(G1562=$E$2+1,D1541,INDIRECT(ADDRESS(4+MOD(IF(G1562&lt;$E$2+1,G1562,$E$2+$E$2+2-G1562)-A1562+2*$E$2+1,2*$E$2+1),3)))</f>
        <v>Player 20</v>
      </c>
      <c r="D1562" s="3" t="str">
        <f ca="1" t="shared" si="30"/>
        <v>Player 11</v>
      </c>
      <c r="E1562" s="3"/>
      <c r="F1562" s="3"/>
      <c r="G1562">
        <f>1+MOD(A1562+D1540-2,2*$E$2+1)</f>
        <v>29</v>
      </c>
    </row>
    <row r="1563" spans="1:7" ht="12.75">
      <c r="A1563" s="3">
        <v>20</v>
      </c>
      <c r="B1563" s="4">
        <f t="shared" si="31"/>
        <v>4</v>
      </c>
      <c r="C1563" s="4" t="str">
        <f ca="1">IF(G1563=$E$2+1,D1541,INDIRECT(ADDRESS(4+MOD(IF(G1563&lt;$E$2+1,G1563,$E$2+$E$2+2-G1563)-A1563+2*$E$2+1,2*$E$2+1),3)))</f>
        <v>Player 18</v>
      </c>
      <c r="D1563" s="3" t="str">
        <f ca="1" t="shared" si="30"/>
        <v>Player 11</v>
      </c>
      <c r="E1563" s="3"/>
      <c r="F1563" s="3"/>
      <c r="G1563">
        <f>1+MOD(A1563+D1540-2,2*$E$2+1)</f>
        <v>30</v>
      </c>
    </row>
    <row r="1564" spans="1:7" ht="12.75">
      <c r="A1564" s="3">
        <v>21</v>
      </c>
      <c r="B1564" s="4">
        <f t="shared" si="31"/>
        <v>3</v>
      </c>
      <c r="C1564" s="4" t="str">
        <f ca="1">IF(G1564=$E$2+1,D1541,INDIRECT(ADDRESS(4+MOD(IF(G1564&lt;$E$2+1,G1564,$E$2+$E$2+2-G1564)-A1564+2*$E$2+1,2*$E$2+1),3)))</f>
        <v>Player 16</v>
      </c>
      <c r="D1564" s="3" t="str">
        <f ca="1" t="shared" si="30"/>
        <v>Player 11</v>
      </c>
      <c r="E1564" s="3"/>
      <c r="F1564" s="3"/>
      <c r="G1564">
        <f>1+MOD(A1564+D1540-2,2*$E$2+1)</f>
        <v>31</v>
      </c>
    </row>
    <row r="1565" spans="1:7" ht="12.75">
      <c r="A1565" s="3">
        <v>22</v>
      </c>
      <c r="B1565" s="4">
        <f>IF(G1565=$E$2+1,0,IF(G1565&lt;$E$2+1,G1565,$E$2+$E$2+2-G1565))</f>
        <v>2</v>
      </c>
      <c r="C1565" s="4" t="str">
        <f ca="1">IF(G1565=$E$2+1,D1541,INDIRECT(ADDRESS(4+MOD(IF(G1565&lt;$E$2+1,G1565,$E$2+$E$2+2-G1565)-A1565+2*$E$2+1,2*$E$2+1),3)))</f>
        <v>Player 14</v>
      </c>
      <c r="D1565" s="3" t="str">
        <f ca="1" t="shared" si="30"/>
        <v>Player 11</v>
      </c>
      <c r="E1565" s="3"/>
      <c r="F1565" s="3"/>
      <c r="G1565">
        <f>1+MOD(A1565+D1540-2,2*$E$2+1)</f>
        <v>32</v>
      </c>
    </row>
    <row r="1566" spans="1:7" ht="12.75">
      <c r="A1566" s="3">
        <v>23</v>
      </c>
      <c r="B1566" s="4">
        <f>IF(G1566=$E$2+1,0,IF(G1566&lt;$E$2+1,G1566,$E$2+$E$2+2-G1566))</f>
        <v>1</v>
      </c>
      <c r="C1566" s="4" t="str">
        <f ca="1">IF(G1566=$E$2+1,D1541,INDIRECT(ADDRESS(4+MOD(IF(G1566&lt;$E$2+1,G1566,$E$2+$E$2+2-G1566)-A1566+2*$E$2+1,2*$E$2+1),3)))</f>
        <v>Player 12</v>
      </c>
      <c r="D1566" s="3" t="str">
        <f ca="1" t="shared" si="30"/>
        <v>Player 11</v>
      </c>
      <c r="E1566" s="3"/>
      <c r="F1566" s="3"/>
      <c r="G1566">
        <f>1+MOD(A1566+D1540-2,2*$E$2+1)</f>
        <v>33</v>
      </c>
    </row>
    <row r="1567" spans="1:7" ht="12.75">
      <c r="A1567" s="3">
        <v>24</v>
      </c>
      <c r="B1567" s="4">
        <f aca="true" t="shared" si="32" ref="B1567:B1576">IF(G1567=$E$2+1,0,IF(G1567&lt;$E$2+1,G1567,$E$2+$E$2+2-G1567))</f>
        <v>1</v>
      </c>
      <c r="C1567" s="4" t="str">
        <f ca="1">IF(G1567=$E$2+1,D1541,INDIRECT(ADDRESS(4+MOD(IF(G1567&lt;$E$2+1,G1567,$E$2+$E$2+2-G1567)-A1567+2*$E$2+1,2*$E$2+1),3)))</f>
        <v>Player 11</v>
      </c>
      <c r="D1567" s="3" t="str">
        <f ca="1" t="shared" si="30"/>
        <v>Player 10</v>
      </c>
      <c r="E1567" s="3"/>
      <c r="F1567" s="3"/>
      <c r="G1567">
        <f>1+MOD(A1567+D1540-2,2*$E$2+1)</f>
        <v>1</v>
      </c>
    </row>
    <row r="1568" spans="1:7" ht="12.75">
      <c r="A1568" s="3">
        <v>25</v>
      </c>
      <c r="B1568" s="4">
        <f t="shared" si="32"/>
        <v>2</v>
      </c>
      <c r="C1568" s="4" t="str">
        <f ca="1">IF(G1568=$E$2+1,D1541,INDIRECT(ADDRESS(4+MOD(IF(G1568&lt;$E$2+1,G1568,$E$2+$E$2+2-G1568)-A1568+2*$E$2+1,2*$E$2+1),3)))</f>
        <v>Player 11</v>
      </c>
      <c r="D1568" s="3" t="str">
        <f ca="1" t="shared" si="30"/>
        <v>Player 8</v>
      </c>
      <c r="E1568" s="3"/>
      <c r="F1568" s="3"/>
      <c r="G1568">
        <f>1+MOD(A1568+D1540-2,2*$E$2+1)</f>
        <v>2</v>
      </c>
    </row>
    <row r="1569" spans="1:7" ht="12.75">
      <c r="A1569" s="3">
        <v>26</v>
      </c>
      <c r="B1569" s="4">
        <f t="shared" si="32"/>
        <v>3</v>
      </c>
      <c r="C1569" s="4" t="str">
        <f ca="1">IF(G1569=$E$2+1,D1541,INDIRECT(ADDRESS(4+MOD(IF(G1569&lt;$E$2+1,G1569,$E$2+$E$2+2-G1569)-A1569+2*$E$2+1,2*$E$2+1),3)))</f>
        <v>Player 11</v>
      </c>
      <c r="D1569" s="3" t="str">
        <f ca="1" t="shared" si="30"/>
        <v>Player 6</v>
      </c>
      <c r="E1569" s="3"/>
      <c r="F1569" s="3"/>
      <c r="G1569">
        <f>1+MOD(A1569+D1540-2,2*$E$2+1)</f>
        <v>3</v>
      </c>
    </row>
    <row r="1570" spans="1:7" ht="12.75">
      <c r="A1570" s="3">
        <v>27</v>
      </c>
      <c r="B1570" s="4">
        <f t="shared" si="32"/>
        <v>4</v>
      </c>
      <c r="C1570" s="4" t="str">
        <f ca="1">IF(G1570=$E$2+1,D1541,INDIRECT(ADDRESS(4+MOD(IF(G1570&lt;$E$2+1,G1570,$E$2+$E$2+2-G1570)-A1570+2*$E$2+1,2*$E$2+1),3)))</f>
        <v>Player 11</v>
      </c>
      <c r="D1570" s="3" t="str">
        <f ca="1" t="shared" si="30"/>
        <v>Player 4</v>
      </c>
      <c r="E1570" s="3"/>
      <c r="F1570" s="3"/>
      <c r="G1570">
        <f>1+MOD(A1570+D1540-2,2*$E$2+1)</f>
        <v>4</v>
      </c>
    </row>
    <row r="1571" spans="1:7" ht="12.75">
      <c r="A1571" s="3">
        <v>28</v>
      </c>
      <c r="B1571" s="4">
        <f t="shared" si="32"/>
        <v>5</v>
      </c>
      <c r="C1571" s="4" t="str">
        <f ca="1">IF(G1571=$E$2+1,D1541,INDIRECT(ADDRESS(4+MOD(IF(G1571&lt;$E$2+1,G1571,$E$2+$E$2+2-G1571)-A1571+2*$E$2+1,2*$E$2+1),3)))</f>
        <v>Player 11</v>
      </c>
      <c r="D1571" s="3" t="str">
        <f ca="1" t="shared" si="30"/>
        <v>Player 2</v>
      </c>
      <c r="E1571" s="3"/>
      <c r="F1571" s="3"/>
      <c r="G1571">
        <f>1+MOD(A1571+D1540-2,2*$E$2+1)</f>
        <v>5</v>
      </c>
    </row>
    <row r="1572" spans="1:7" ht="12.75">
      <c r="A1572" s="3">
        <v>29</v>
      </c>
      <c r="B1572" s="4">
        <f t="shared" si="32"/>
        <v>6</v>
      </c>
      <c r="C1572" s="4" t="str">
        <f ca="1">IF(G1572=$E$2+1,D1541,INDIRECT(ADDRESS(4+MOD(IF(G1572&lt;$E$2+1,G1572,$E$2+$E$2+2-G1572)-A1572+2*$E$2+1,2*$E$2+1),3)))</f>
        <v>Player 11</v>
      </c>
      <c r="D1572" s="3" t="str">
        <f ca="1" t="shared" si="30"/>
        <v>Player 33 or Rest</v>
      </c>
      <c r="E1572" s="3"/>
      <c r="F1572" s="3"/>
      <c r="G1572">
        <f>1+MOD(A1572+D1540-2,2*$E$2+1)</f>
        <v>6</v>
      </c>
    </row>
    <row r="1573" spans="1:7" ht="12.75">
      <c r="A1573" s="3">
        <v>30</v>
      </c>
      <c r="B1573" s="4">
        <f t="shared" si="32"/>
        <v>7</v>
      </c>
      <c r="C1573" s="4" t="str">
        <f ca="1">IF(G1573=$E$2+1,D1541,INDIRECT(ADDRESS(4+MOD(IF(G1573&lt;$E$2+1,G1573,$E$2+$E$2+2-G1573)-A1573+2*$E$2+1,2*$E$2+1),3)))</f>
        <v>Player 11</v>
      </c>
      <c r="D1573" s="3" t="str">
        <f ca="1" t="shared" si="30"/>
        <v>Player 31</v>
      </c>
      <c r="E1573" s="3"/>
      <c r="F1573" s="3"/>
      <c r="G1573">
        <f>1+MOD(A1573+D1540-2,2*$E$2+1)</f>
        <v>7</v>
      </c>
    </row>
    <row r="1574" spans="1:7" ht="12.75">
      <c r="A1574" s="3">
        <v>31</v>
      </c>
      <c r="B1574" s="4">
        <f t="shared" si="32"/>
        <v>8</v>
      </c>
      <c r="C1574" s="4" t="str">
        <f ca="1">IF(G1574=$E$2+1,D1541,INDIRECT(ADDRESS(4+MOD(IF(G1574&lt;$E$2+1,G1574,$E$2+$E$2+2-G1574)-A1574+2*$E$2+1,2*$E$2+1),3)))</f>
        <v>Player 11</v>
      </c>
      <c r="D1574" s="3" t="str">
        <f ca="1" t="shared" si="30"/>
        <v>Player 29</v>
      </c>
      <c r="E1574" s="3"/>
      <c r="F1574" s="3"/>
      <c r="G1574">
        <f>1+MOD(A1574+D1540-2,2*$E$2+1)</f>
        <v>8</v>
      </c>
    </row>
    <row r="1575" spans="1:7" ht="12.75">
      <c r="A1575" s="3">
        <v>32</v>
      </c>
      <c r="B1575" s="4">
        <f t="shared" si="32"/>
        <v>9</v>
      </c>
      <c r="C1575" s="4" t="str">
        <f ca="1">IF(G1575=$E$2+1,D1541,INDIRECT(ADDRESS(4+MOD(IF(G1575&lt;$E$2+1,G1575,$E$2+$E$2+2-G1575)-A1575+2*$E$2+1,2*$E$2+1),3)))</f>
        <v>Player 11</v>
      </c>
      <c r="D1575" s="3" t="str">
        <f ca="1" t="shared" si="30"/>
        <v>Player 27</v>
      </c>
      <c r="E1575" s="3"/>
      <c r="F1575" s="3"/>
      <c r="G1575">
        <f>1+MOD(A1575+D1540-2,2*$E$2+1)</f>
        <v>9</v>
      </c>
    </row>
    <row r="1576" spans="1:7" ht="12.75">
      <c r="A1576" s="3">
        <v>33</v>
      </c>
      <c r="B1576" s="4">
        <f t="shared" si="32"/>
        <v>10</v>
      </c>
      <c r="C1576" s="4" t="str">
        <f ca="1">IF(G1576=$E$2+1,D1541,INDIRECT(ADDRESS(4+MOD(IF(G1576&lt;$E$2+1,G1576,$E$2+$E$2+2-G1576)-A1576+2*$E$2+1,2*$E$2+1),3)))</f>
        <v>Player 11</v>
      </c>
      <c r="D1576" s="3" t="str">
        <f ca="1" t="shared" si="30"/>
        <v>Player 25</v>
      </c>
      <c r="E1576" s="3"/>
      <c r="F1576" s="3"/>
      <c r="G1576">
        <f>1+MOD(A1576+D1540-2,2*$E$2+1)</f>
        <v>10</v>
      </c>
    </row>
    <row r="1584" spans="1:6" ht="12.75">
      <c r="A1584" t="s">
        <v>46</v>
      </c>
      <c r="C1584" s="1" t="s">
        <v>47</v>
      </c>
      <c r="D1584" s="2">
        <v>12</v>
      </c>
      <c r="F1584"/>
    </row>
    <row r="1585" spans="3:6" ht="12.75">
      <c r="C1585" s="1" t="s">
        <v>48</v>
      </c>
      <c r="D1585" s="2" t="str">
        <f ca="1">INDIRECT(ADDRESS(3+D1584,3))</f>
        <v>Player 12</v>
      </c>
      <c r="F1585"/>
    </row>
    <row r="1586" ht="12.75">
      <c r="F1586"/>
    </row>
    <row r="1587" spans="1:7" ht="12.75">
      <c r="A1587" s="3" t="s">
        <v>51</v>
      </c>
      <c r="B1587" s="13" t="s">
        <v>5</v>
      </c>
      <c r="C1587" s="4" t="s">
        <v>11</v>
      </c>
      <c r="D1587" s="3" t="s">
        <v>10</v>
      </c>
      <c r="E1587" s="5" t="s">
        <v>3</v>
      </c>
      <c r="F1587" s="3" t="s">
        <v>4</v>
      </c>
      <c r="G1587" t="s">
        <v>49</v>
      </c>
    </row>
    <row r="1588" spans="1:7" ht="12.75">
      <c r="A1588" s="3">
        <v>1</v>
      </c>
      <c r="B1588" s="4">
        <f>IF(G1588=$E$2+1,0,IF(G1588&lt;$E$2+1,G1588,$E$2+$E$2+2-G1588))</f>
        <v>12</v>
      </c>
      <c r="C1588" s="4" t="str">
        <f ca="1">IF(G1588=$E$2+1,D1585,INDIRECT(ADDRESS(4+MOD(IF(G1588&lt;$E$2+1,G1588,$E$2+$E$2+2-G1588)-A1588+2*$E$2+1,2*$E$2+1),3)))</f>
        <v>Player 12</v>
      </c>
      <c r="D1588" s="3" t="str">
        <f aca="true" ca="1" t="shared" si="33" ref="D1588:D1620">IF(G1588=$E$2+1,$F$3,INDIRECT(ADDRESS(4+MOD(IF(G1588&lt;$E$2+1,$E$2+$E$2+2-G1588,G1588)-A1588+2*$E$2+1,2*$E$2+1),3)))</f>
        <v>Player 22</v>
      </c>
      <c r="E1588" s="5"/>
      <c r="F1588" s="3"/>
      <c r="G1588">
        <f>1+MOD(A1588+D1584-2,2*$E$2+1)</f>
        <v>12</v>
      </c>
    </row>
    <row r="1589" spans="1:7" ht="12.75">
      <c r="A1589" s="3">
        <v>2</v>
      </c>
      <c r="B1589" s="4">
        <f aca="true" t="shared" si="34" ref="B1589:B1608">IF(G1589=$E$2+1,0,IF(G1589&lt;$E$2+1,G1589,$E$2+$E$2+2-G1589))</f>
        <v>13</v>
      </c>
      <c r="C1589" s="4" t="str">
        <f ca="1">IF(G1589=$E$2+1,D1585,INDIRECT(ADDRESS(4+MOD(IF(G1589&lt;$E$2+1,G1589,$E$2+$E$2+2-G1589)-A1589+2*$E$2+1,2*$E$2+1),3)))</f>
        <v>Player 12</v>
      </c>
      <c r="D1589" s="3" t="str">
        <f ca="1" t="shared" si="33"/>
        <v>Player 20</v>
      </c>
      <c r="E1589" s="5"/>
      <c r="F1589" s="3"/>
      <c r="G1589">
        <f>1+MOD(A1589+D1584-2,2*$E$2+1)</f>
        <v>13</v>
      </c>
    </row>
    <row r="1590" spans="1:7" ht="12.75">
      <c r="A1590" s="3">
        <v>3</v>
      </c>
      <c r="B1590" s="4">
        <f t="shared" si="34"/>
        <v>14</v>
      </c>
      <c r="C1590" s="4" t="str">
        <f ca="1">IF(G1590=$E$2+1,D1585,INDIRECT(ADDRESS(4+MOD(IF(G1590&lt;$E$2+1,G1590,$E$2+$E$2+2-G1590)-A1590+2*$E$2+1,2*$E$2+1),3)))</f>
        <v>Player 12</v>
      </c>
      <c r="D1590" s="3" t="str">
        <f ca="1" t="shared" si="33"/>
        <v>Player 18</v>
      </c>
      <c r="E1590" s="3"/>
      <c r="F1590" s="3"/>
      <c r="G1590">
        <f>1+MOD(A1590+D1584-2,2*$E$2+1)</f>
        <v>14</v>
      </c>
    </row>
    <row r="1591" spans="1:7" ht="12.75">
      <c r="A1591" s="3">
        <v>4</v>
      </c>
      <c r="B1591" s="4">
        <f t="shared" si="34"/>
        <v>15</v>
      </c>
      <c r="C1591" s="4" t="str">
        <f ca="1">IF(G1591=$E$2+1,D1585,INDIRECT(ADDRESS(4+MOD(IF(G1591&lt;$E$2+1,G1591,$E$2+$E$2+2-G1591)-A1591+2*$E$2+1,2*$E$2+1),3)))</f>
        <v>Player 12</v>
      </c>
      <c r="D1591" s="3" t="str">
        <f ca="1" t="shared" si="33"/>
        <v>Player 16</v>
      </c>
      <c r="E1591" s="3"/>
      <c r="F1591" s="3"/>
      <c r="G1591">
        <f>1+MOD(A1591+D1584-2,2*$E$2+1)</f>
        <v>15</v>
      </c>
    </row>
    <row r="1592" spans="1:7" ht="12.75">
      <c r="A1592" s="3">
        <v>5</v>
      </c>
      <c r="B1592" s="4">
        <f t="shared" si="34"/>
        <v>16</v>
      </c>
      <c r="C1592" s="4" t="str">
        <f ca="1">IF(G1592=$E$2+1,D1585,INDIRECT(ADDRESS(4+MOD(IF(G1592&lt;$E$2+1,G1592,$E$2+$E$2+2-G1592)-A1592+2*$E$2+1,2*$E$2+1),3)))</f>
        <v>Player 12</v>
      </c>
      <c r="D1592" s="3" t="str">
        <f ca="1" t="shared" si="33"/>
        <v>Player 14</v>
      </c>
      <c r="E1592" s="3"/>
      <c r="F1592" s="3"/>
      <c r="G1592">
        <f>1+MOD(A1592+D1584-2,2*$E$2+1)</f>
        <v>16</v>
      </c>
    </row>
    <row r="1593" spans="1:7" ht="12.75">
      <c r="A1593" s="3">
        <v>6</v>
      </c>
      <c r="B1593" s="4">
        <f t="shared" si="34"/>
        <v>0</v>
      </c>
      <c r="C1593" s="4" t="str">
        <f ca="1">IF(G1593=$E$2+1,D1585,INDIRECT(ADDRESS(4+MOD(IF(G1593&lt;$E$2+1,G1593,$E$2+$E$2+2-G1593)-A1593+2*$E$2+1,2*$E$2+1),3)))</f>
        <v>Player 12</v>
      </c>
      <c r="D1593" s="3" t="str">
        <f ca="1" t="shared" si="33"/>
        <v>Rest</v>
      </c>
      <c r="E1593" s="3"/>
      <c r="F1593" s="3"/>
      <c r="G1593">
        <f>1+MOD(A1593+D1584-2,2*$E$2+1)</f>
        <v>17</v>
      </c>
    </row>
    <row r="1594" spans="1:7" ht="12.75">
      <c r="A1594" s="3">
        <v>7</v>
      </c>
      <c r="B1594" s="4">
        <f t="shared" si="34"/>
        <v>16</v>
      </c>
      <c r="C1594" s="4" t="str">
        <f ca="1">IF(G1594=$E$2+1,D1585,INDIRECT(ADDRESS(4+MOD(IF(G1594&lt;$E$2+1,G1594,$E$2+$E$2+2-G1594)-A1594+2*$E$2+1,2*$E$2+1),3)))</f>
        <v>Player 10</v>
      </c>
      <c r="D1594" s="3" t="str">
        <f ca="1" t="shared" si="33"/>
        <v>Player 12</v>
      </c>
      <c r="E1594" s="3"/>
      <c r="F1594" s="3"/>
      <c r="G1594">
        <f>1+MOD(A1594+D1584-2,2*$E$2+1)</f>
        <v>18</v>
      </c>
    </row>
    <row r="1595" spans="1:7" ht="12.75">
      <c r="A1595" s="3">
        <v>8</v>
      </c>
      <c r="B1595" s="4">
        <f t="shared" si="34"/>
        <v>15</v>
      </c>
      <c r="C1595" s="4" t="str">
        <f ca="1">IF(G1595=$E$2+1,D1585,INDIRECT(ADDRESS(4+MOD(IF(G1595&lt;$E$2+1,G1595,$E$2+$E$2+2-G1595)-A1595+2*$E$2+1,2*$E$2+1),3)))</f>
        <v>Player 8</v>
      </c>
      <c r="D1595" s="3" t="str">
        <f ca="1" t="shared" si="33"/>
        <v>Player 12</v>
      </c>
      <c r="E1595" s="3"/>
      <c r="F1595" s="3"/>
      <c r="G1595">
        <f>1+MOD(A1595+D1584-2,2*$E$2+1)</f>
        <v>19</v>
      </c>
    </row>
    <row r="1596" spans="1:7" ht="12.75">
      <c r="A1596" s="3">
        <v>9</v>
      </c>
      <c r="B1596" s="4">
        <f t="shared" si="34"/>
        <v>14</v>
      </c>
      <c r="C1596" s="4" t="str">
        <f ca="1">IF(G1596=$E$2+1,D1585,INDIRECT(ADDRESS(4+MOD(IF(G1596&lt;$E$2+1,G1596,$E$2+$E$2+2-G1596)-A1596+2*$E$2+1,2*$E$2+1),3)))</f>
        <v>Player 6</v>
      </c>
      <c r="D1596" s="3" t="str">
        <f ca="1" t="shared" si="33"/>
        <v>Player 12</v>
      </c>
      <c r="E1596" s="3"/>
      <c r="F1596" s="3"/>
      <c r="G1596">
        <f>1+MOD(A1596+D1584-2,2*$E$2+1)</f>
        <v>20</v>
      </c>
    </row>
    <row r="1597" spans="1:7" ht="12.75">
      <c r="A1597" s="3">
        <v>10</v>
      </c>
      <c r="B1597" s="4">
        <f t="shared" si="34"/>
        <v>13</v>
      </c>
      <c r="C1597" s="4" t="str">
        <f ca="1">IF(G1597=$E$2+1,D1585,INDIRECT(ADDRESS(4+MOD(IF(G1597&lt;$E$2+1,G1597,$E$2+$E$2+2-G1597)-A1597+2*$E$2+1,2*$E$2+1),3)))</f>
        <v>Player 4</v>
      </c>
      <c r="D1597" s="3" t="str">
        <f ca="1" t="shared" si="33"/>
        <v>Player 12</v>
      </c>
      <c r="E1597" s="3"/>
      <c r="F1597" s="3"/>
      <c r="G1597">
        <f>1+MOD(A1597+D1584-2,2*$E$2+1)</f>
        <v>21</v>
      </c>
    </row>
    <row r="1598" spans="1:7" ht="12.75">
      <c r="A1598" s="3">
        <v>11</v>
      </c>
      <c r="B1598" s="4">
        <f t="shared" si="34"/>
        <v>12</v>
      </c>
      <c r="C1598" s="4" t="str">
        <f ca="1">IF(G1598=$E$2+1,D1585,INDIRECT(ADDRESS(4+MOD(IF(G1598&lt;$E$2+1,G1598,$E$2+$E$2+2-G1598)-A1598+2*$E$2+1,2*$E$2+1),3)))</f>
        <v>Player 2</v>
      </c>
      <c r="D1598" s="3" t="str">
        <f ca="1" t="shared" si="33"/>
        <v>Player 12</v>
      </c>
      <c r="E1598" s="3"/>
      <c r="F1598" s="3"/>
      <c r="G1598">
        <f>1+MOD(A1598+D1584-2,2*$E$2+1)</f>
        <v>22</v>
      </c>
    </row>
    <row r="1599" spans="1:7" ht="12.75">
      <c r="A1599" s="3">
        <v>12</v>
      </c>
      <c r="B1599" s="4">
        <f t="shared" si="34"/>
        <v>11</v>
      </c>
      <c r="C1599" s="4" t="str">
        <f ca="1">IF(G1599=$E$2+1,D1585,INDIRECT(ADDRESS(4+MOD(IF(G1599&lt;$E$2+1,G1599,$E$2+$E$2+2-G1599)-A1599+2*$E$2+1,2*$E$2+1),3)))</f>
        <v>Player 33 or Rest</v>
      </c>
      <c r="D1599" s="3" t="str">
        <f ca="1" t="shared" si="33"/>
        <v>Player 12</v>
      </c>
      <c r="E1599" s="3"/>
      <c r="F1599" s="3"/>
      <c r="G1599">
        <f>1+MOD(A1599+D1584-2,2*$E$2+1)</f>
        <v>23</v>
      </c>
    </row>
    <row r="1600" spans="1:7" ht="12.75">
      <c r="A1600" s="3">
        <v>13</v>
      </c>
      <c r="B1600" s="4">
        <f t="shared" si="34"/>
        <v>10</v>
      </c>
      <c r="C1600" s="4" t="str">
        <f ca="1">IF(G1600=$E$2+1,D1585,INDIRECT(ADDRESS(4+MOD(IF(G1600&lt;$E$2+1,G1600,$E$2+$E$2+2-G1600)-A1600+2*$E$2+1,2*$E$2+1),3)))</f>
        <v>Player 31</v>
      </c>
      <c r="D1600" s="3" t="str">
        <f ca="1" t="shared" si="33"/>
        <v>Player 12</v>
      </c>
      <c r="E1600" s="3"/>
      <c r="F1600" s="3"/>
      <c r="G1600">
        <f>1+MOD(A1600+D1584-2,2*$E$2+1)</f>
        <v>24</v>
      </c>
    </row>
    <row r="1601" spans="1:7" ht="12.75">
      <c r="A1601" s="3">
        <v>14</v>
      </c>
      <c r="B1601" s="4">
        <f t="shared" si="34"/>
        <v>9</v>
      </c>
      <c r="C1601" s="4" t="str">
        <f ca="1">IF(G1601=$E$2+1,D1585,INDIRECT(ADDRESS(4+MOD(IF(G1601&lt;$E$2+1,G1601,$E$2+$E$2+2-G1601)-A1601+2*$E$2+1,2*$E$2+1),3)))</f>
        <v>Player 29</v>
      </c>
      <c r="D1601" s="3" t="str">
        <f ca="1" t="shared" si="33"/>
        <v>Player 12</v>
      </c>
      <c r="E1601" s="3"/>
      <c r="F1601" s="3"/>
      <c r="G1601">
        <f>1+MOD(A1601+D1584-2,2*$E$2+1)</f>
        <v>25</v>
      </c>
    </row>
    <row r="1602" spans="1:7" ht="12.75">
      <c r="A1602" s="3">
        <v>15</v>
      </c>
      <c r="B1602" s="4">
        <f t="shared" si="34"/>
        <v>8</v>
      </c>
      <c r="C1602" s="4" t="str">
        <f ca="1">IF(G1602=$E$2+1,D1585,INDIRECT(ADDRESS(4+MOD(IF(G1602&lt;$E$2+1,G1602,$E$2+$E$2+2-G1602)-A1602+2*$E$2+1,2*$E$2+1),3)))</f>
        <v>Player 27</v>
      </c>
      <c r="D1602" s="3" t="str">
        <f ca="1" t="shared" si="33"/>
        <v>Player 12</v>
      </c>
      <c r="E1602" s="3"/>
      <c r="F1602" s="3"/>
      <c r="G1602">
        <f>1+MOD(A1602+D1584-2,2*$E$2+1)</f>
        <v>26</v>
      </c>
    </row>
    <row r="1603" spans="1:7" ht="12.75">
      <c r="A1603" s="3">
        <v>16</v>
      </c>
      <c r="B1603" s="4">
        <f t="shared" si="34"/>
        <v>7</v>
      </c>
      <c r="C1603" s="4" t="str">
        <f ca="1">IF(G1603=$E$2+1,D1585,INDIRECT(ADDRESS(4+MOD(IF(G1603&lt;$E$2+1,G1603,$E$2+$E$2+2-G1603)-A1603+2*$E$2+1,2*$E$2+1),3)))</f>
        <v>Player 25</v>
      </c>
      <c r="D1603" s="3" t="str">
        <f ca="1" t="shared" si="33"/>
        <v>Player 12</v>
      </c>
      <c r="E1603" s="3"/>
      <c r="F1603" s="3"/>
      <c r="G1603">
        <f>1+MOD(A1603+D1584-2,2*$E$2+1)</f>
        <v>27</v>
      </c>
    </row>
    <row r="1604" spans="1:7" ht="12.75">
      <c r="A1604" s="3">
        <v>17</v>
      </c>
      <c r="B1604" s="4">
        <f t="shared" si="34"/>
        <v>6</v>
      </c>
      <c r="C1604" s="4" t="str">
        <f ca="1">IF(G1604=$E$2+1,D1585,INDIRECT(ADDRESS(4+MOD(IF(G1604&lt;$E$2+1,G1604,$E$2+$E$2+2-G1604)-A1604+2*$E$2+1,2*$E$2+1),3)))</f>
        <v>Player 23</v>
      </c>
      <c r="D1604" s="3" t="str">
        <f ca="1" t="shared" si="33"/>
        <v>Player 12</v>
      </c>
      <c r="E1604" s="3"/>
      <c r="F1604" s="3"/>
      <c r="G1604">
        <f>1+MOD(A1604+D1584-2,2*$E$2+1)</f>
        <v>28</v>
      </c>
    </row>
    <row r="1605" spans="1:7" ht="12.75">
      <c r="A1605" s="3">
        <v>18</v>
      </c>
      <c r="B1605" s="4">
        <f t="shared" si="34"/>
        <v>5</v>
      </c>
      <c r="C1605" s="4" t="str">
        <f ca="1">IF(G1605=$E$2+1,D1585,INDIRECT(ADDRESS(4+MOD(IF(G1605&lt;$E$2+1,G1605,$E$2+$E$2+2-G1605)-A1605+2*$E$2+1,2*$E$2+1),3)))</f>
        <v>Player 21</v>
      </c>
      <c r="D1605" s="3" t="str">
        <f ca="1" t="shared" si="33"/>
        <v>Player 12</v>
      </c>
      <c r="E1605" s="3"/>
      <c r="F1605" s="3"/>
      <c r="G1605">
        <f>1+MOD(A1605+D1584-2,2*$E$2+1)</f>
        <v>29</v>
      </c>
    </row>
    <row r="1606" spans="1:7" ht="12.75">
      <c r="A1606" s="3">
        <v>19</v>
      </c>
      <c r="B1606" s="4">
        <f t="shared" si="34"/>
        <v>4</v>
      </c>
      <c r="C1606" s="4" t="str">
        <f ca="1">IF(G1606=$E$2+1,D1585,INDIRECT(ADDRESS(4+MOD(IF(G1606&lt;$E$2+1,G1606,$E$2+$E$2+2-G1606)-A1606+2*$E$2+1,2*$E$2+1),3)))</f>
        <v>Player 19</v>
      </c>
      <c r="D1606" s="3" t="str">
        <f ca="1" t="shared" si="33"/>
        <v>Player 12</v>
      </c>
      <c r="E1606" s="3"/>
      <c r="F1606" s="3"/>
      <c r="G1606">
        <f>1+MOD(A1606+D1584-2,2*$E$2+1)</f>
        <v>30</v>
      </c>
    </row>
    <row r="1607" spans="1:7" ht="12.75">
      <c r="A1607" s="3">
        <v>20</v>
      </c>
      <c r="B1607" s="4">
        <f t="shared" si="34"/>
        <v>3</v>
      </c>
      <c r="C1607" s="4" t="str">
        <f ca="1">IF(G1607=$E$2+1,D1585,INDIRECT(ADDRESS(4+MOD(IF(G1607&lt;$E$2+1,G1607,$E$2+$E$2+2-G1607)-A1607+2*$E$2+1,2*$E$2+1),3)))</f>
        <v>Player 17</v>
      </c>
      <c r="D1607" s="3" t="str">
        <f ca="1" t="shared" si="33"/>
        <v>Player 12</v>
      </c>
      <c r="E1607" s="3"/>
      <c r="F1607" s="3"/>
      <c r="G1607">
        <f>1+MOD(A1607+D1584-2,2*$E$2+1)</f>
        <v>31</v>
      </c>
    </row>
    <row r="1608" spans="1:7" ht="12.75">
      <c r="A1608" s="3">
        <v>21</v>
      </c>
      <c r="B1608" s="4">
        <f t="shared" si="34"/>
        <v>2</v>
      </c>
      <c r="C1608" s="4" t="str">
        <f ca="1">IF(G1608=$E$2+1,D1585,INDIRECT(ADDRESS(4+MOD(IF(G1608&lt;$E$2+1,G1608,$E$2+$E$2+2-G1608)-A1608+2*$E$2+1,2*$E$2+1),3)))</f>
        <v>Player 15</v>
      </c>
      <c r="D1608" s="3" t="str">
        <f ca="1" t="shared" si="33"/>
        <v>Player 12</v>
      </c>
      <c r="E1608" s="3"/>
      <c r="F1608" s="3"/>
      <c r="G1608">
        <f>1+MOD(A1608+D1584-2,2*$E$2+1)</f>
        <v>32</v>
      </c>
    </row>
    <row r="1609" spans="1:7" ht="12.75">
      <c r="A1609" s="3">
        <v>22</v>
      </c>
      <c r="B1609" s="4">
        <f>IF(G1609=$E$2+1,0,IF(G1609&lt;$E$2+1,G1609,$E$2+$E$2+2-G1609))</f>
        <v>1</v>
      </c>
      <c r="C1609" s="4" t="str">
        <f ca="1">IF(G1609=$E$2+1,D1585,INDIRECT(ADDRESS(4+MOD(IF(G1609&lt;$E$2+1,G1609,$E$2+$E$2+2-G1609)-A1609+2*$E$2+1,2*$E$2+1),3)))</f>
        <v>Player 13</v>
      </c>
      <c r="D1609" s="3" t="str">
        <f ca="1" t="shared" si="33"/>
        <v>Player 12</v>
      </c>
      <c r="E1609" s="3"/>
      <c r="F1609" s="3"/>
      <c r="G1609">
        <f>1+MOD(A1609+D1584-2,2*$E$2+1)</f>
        <v>33</v>
      </c>
    </row>
    <row r="1610" spans="1:7" ht="12.75">
      <c r="A1610" s="3">
        <v>23</v>
      </c>
      <c r="B1610" s="4">
        <f>IF(G1610=$E$2+1,0,IF(G1610&lt;$E$2+1,G1610,$E$2+$E$2+2-G1610))</f>
        <v>1</v>
      </c>
      <c r="C1610" s="4" t="str">
        <f ca="1">IF(G1610=$E$2+1,D1585,INDIRECT(ADDRESS(4+MOD(IF(G1610&lt;$E$2+1,G1610,$E$2+$E$2+2-G1610)-A1610+2*$E$2+1,2*$E$2+1),3)))</f>
        <v>Player 12</v>
      </c>
      <c r="D1610" s="3" t="str">
        <f ca="1" t="shared" si="33"/>
        <v>Player 11</v>
      </c>
      <c r="E1610" s="3"/>
      <c r="F1610" s="3"/>
      <c r="G1610">
        <f>1+MOD(A1610+D1584-2,2*$E$2+1)</f>
        <v>1</v>
      </c>
    </row>
    <row r="1611" spans="1:7" ht="12.75">
      <c r="A1611" s="3">
        <v>24</v>
      </c>
      <c r="B1611" s="4">
        <f aca="true" t="shared" si="35" ref="B1611:B1620">IF(G1611=$E$2+1,0,IF(G1611&lt;$E$2+1,G1611,$E$2+$E$2+2-G1611))</f>
        <v>2</v>
      </c>
      <c r="C1611" s="4" t="str">
        <f ca="1">IF(G1611=$E$2+1,D1585,INDIRECT(ADDRESS(4+MOD(IF(G1611&lt;$E$2+1,G1611,$E$2+$E$2+2-G1611)-A1611+2*$E$2+1,2*$E$2+1),3)))</f>
        <v>Player 12</v>
      </c>
      <c r="D1611" s="3" t="str">
        <f ca="1" t="shared" si="33"/>
        <v>Player 9</v>
      </c>
      <c r="E1611" s="3"/>
      <c r="F1611" s="3"/>
      <c r="G1611">
        <f>1+MOD(A1611+D1584-2,2*$E$2+1)</f>
        <v>2</v>
      </c>
    </row>
    <row r="1612" spans="1:7" ht="12.75">
      <c r="A1612" s="3">
        <v>25</v>
      </c>
      <c r="B1612" s="4">
        <f t="shared" si="35"/>
        <v>3</v>
      </c>
      <c r="C1612" s="4" t="str">
        <f ca="1">IF(G1612=$E$2+1,D1585,INDIRECT(ADDRESS(4+MOD(IF(G1612&lt;$E$2+1,G1612,$E$2+$E$2+2-G1612)-A1612+2*$E$2+1,2*$E$2+1),3)))</f>
        <v>Player 12</v>
      </c>
      <c r="D1612" s="3" t="str">
        <f ca="1" t="shared" si="33"/>
        <v>Player 7</v>
      </c>
      <c r="E1612" s="3"/>
      <c r="F1612" s="3"/>
      <c r="G1612">
        <f>1+MOD(A1612+D1584-2,2*$E$2+1)</f>
        <v>3</v>
      </c>
    </row>
    <row r="1613" spans="1:7" ht="12.75">
      <c r="A1613" s="3">
        <v>26</v>
      </c>
      <c r="B1613" s="4">
        <f t="shared" si="35"/>
        <v>4</v>
      </c>
      <c r="C1613" s="4" t="str">
        <f ca="1">IF(G1613=$E$2+1,D1585,INDIRECT(ADDRESS(4+MOD(IF(G1613&lt;$E$2+1,G1613,$E$2+$E$2+2-G1613)-A1613+2*$E$2+1,2*$E$2+1),3)))</f>
        <v>Player 12</v>
      </c>
      <c r="D1613" s="3" t="str">
        <f ca="1" t="shared" si="33"/>
        <v>Player 5</v>
      </c>
      <c r="E1613" s="3"/>
      <c r="F1613" s="3"/>
      <c r="G1613">
        <f>1+MOD(A1613+D1584-2,2*$E$2+1)</f>
        <v>4</v>
      </c>
    </row>
    <row r="1614" spans="1:7" ht="12.75">
      <c r="A1614" s="3">
        <v>27</v>
      </c>
      <c r="B1614" s="4">
        <f t="shared" si="35"/>
        <v>5</v>
      </c>
      <c r="C1614" s="4" t="str">
        <f ca="1">IF(G1614=$E$2+1,D1585,INDIRECT(ADDRESS(4+MOD(IF(G1614&lt;$E$2+1,G1614,$E$2+$E$2+2-G1614)-A1614+2*$E$2+1,2*$E$2+1),3)))</f>
        <v>Player 12</v>
      </c>
      <c r="D1614" s="3" t="str">
        <f ca="1" t="shared" si="33"/>
        <v>Player 3</v>
      </c>
      <c r="E1614" s="3"/>
      <c r="F1614" s="3"/>
      <c r="G1614">
        <f>1+MOD(A1614+D1584-2,2*$E$2+1)</f>
        <v>5</v>
      </c>
    </row>
    <row r="1615" spans="1:7" ht="12.75">
      <c r="A1615" s="3">
        <v>28</v>
      </c>
      <c r="B1615" s="4">
        <f t="shared" si="35"/>
        <v>6</v>
      </c>
      <c r="C1615" s="4" t="str">
        <f ca="1">IF(G1615=$E$2+1,D1585,INDIRECT(ADDRESS(4+MOD(IF(G1615&lt;$E$2+1,G1615,$E$2+$E$2+2-G1615)-A1615+2*$E$2+1,2*$E$2+1),3)))</f>
        <v>Player 12</v>
      </c>
      <c r="D1615" s="3" t="str">
        <f ca="1" t="shared" si="33"/>
        <v>Player 1</v>
      </c>
      <c r="E1615" s="3"/>
      <c r="F1615" s="3"/>
      <c r="G1615">
        <f>1+MOD(A1615+D1584-2,2*$E$2+1)</f>
        <v>6</v>
      </c>
    </row>
    <row r="1616" spans="1:7" ht="12.75">
      <c r="A1616" s="3">
        <v>29</v>
      </c>
      <c r="B1616" s="4">
        <f t="shared" si="35"/>
        <v>7</v>
      </c>
      <c r="C1616" s="4" t="str">
        <f ca="1">IF(G1616=$E$2+1,D1585,INDIRECT(ADDRESS(4+MOD(IF(G1616&lt;$E$2+1,G1616,$E$2+$E$2+2-G1616)-A1616+2*$E$2+1,2*$E$2+1),3)))</f>
        <v>Player 12</v>
      </c>
      <c r="D1616" s="3" t="str">
        <f ca="1" t="shared" si="33"/>
        <v>Player 32</v>
      </c>
      <c r="E1616" s="3"/>
      <c r="F1616" s="3"/>
      <c r="G1616">
        <f>1+MOD(A1616+D1584-2,2*$E$2+1)</f>
        <v>7</v>
      </c>
    </row>
    <row r="1617" spans="1:7" ht="12.75">
      <c r="A1617" s="3">
        <v>30</v>
      </c>
      <c r="B1617" s="4">
        <f t="shared" si="35"/>
        <v>8</v>
      </c>
      <c r="C1617" s="4" t="str">
        <f ca="1">IF(G1617=$E$2+1,D1585,INDIRECT(ADDRESS(4+MOD(IF(G1617&lt;$E$2+1,G1617,$E$2+$E$2+2-G1617)-A1617+2*$E$2+1,2*$E$2+1),3)))</f>
        <v>Player 12</v>
      </c>
      <c r="D1617" s="3" t="str">
        <f ca="1" t="shared" si="33"/>
        <v>Player 30</v>
      </c>
      <c r="E1617" s="3"/>
      <c r="F1617" s="3"/>
      <c r="G1617">
        <f>1+MOD(A1617+D1584-2,2*$E$2+1)</f>
        <v>8</v>
      </c>
    </row>
    <row r="1618" spans="1:7" ht="12.75">
      <c r="A1618" s="3">
        <v>31</v>
      </c>
      <c r="B1618" s="4">
        <f t="shared" si="35"/>
        <v>9</v>
      </c>
      <c r="C1618" s="4" t="str">
        <f ca="1">IF(G1618=$E$2+1,D1585,INDIRECT(ADDRESS(4+MOD(IF(G1618&lt;$E$2+1,G1618,$E$2+$E$2+2-G1618)-A1618+2*$E$2+1,2*$E$2+1),3)))</f>
        <v>Player 12</v>
      </c>
      <c r="D1618" s="3" t="str">
        <f ca="1" t="shared" si="33"/>
        <v>Player 28</v>
      </c>
      <c r="E1618" s="3"/>
      <c r="F1618" s="3"/>
      <c r="G1618">
        <f>1+MOD(A1618+D1584-2,2*$E$2+1)</f>
        <v>9</v>
      </c>
    </row>
    <row r="1619" spans="1:7" ht="12.75">
      <c r="A1619" s="3">
        <v>32</v>
      </c>
      <c r="B1619" s="4">
        <f t="shared" si="35"/>
        <v>10</v>
      </c>
      <c r="C1619" s="4" t="str">
        <f ca="1">IF(G1619=$E$2+1,D1585,INDIRECT(ADDRESS(4+MOD(IF(G1619&lt;$E$2+1,G1619,$E$2+$E$2+2-G1619)-A1619+2*$E$2+1,2*$E$2+1),3)))</f>
        <v>Player 12</v>
      </c>
      <c r="D1619" s="3" t="str">
        <f ca="1" t="shared" si="33"/>
        <v>Player 26</v>
      </c>
      <c r="E1619" s="3"/>
      <c r="F1619" s="3"/>
      <c r="G1619">
        <f>1+MOD(A1619+D1584-2,2*$E$2+1)</f>
        <v>10</v>
      </c>
    </row>
    <row r="1620" spans="1:7" ht="12.75">
      <c r="A1620" s="3">
        <v>33</v>
      </c>
      <c r="B1620" s="4">
        <f t="shared" si="35"/>
        <v>11</v>
      </c>
      <c r="C1620" s="4" t="str">
        <f ca="1">IF(G1620=$E$2+1,D1585,INDIRECT(ADDRESS(4+MOD(IF(G1620&lt;$E$2+1,G1620,$E$2+$E$2+2-G1620)-A1620+2*$E$2+1,2*$E$2+1),3)))</f>
        <v>Player 12</v>
      </c>
      <c r="D1620" s="3" t="str">
        <f ca="1" t="shared" si="33"/>
        <v>Player 24</v>
      </c>
      <c r="E1620" s="3"/>
      <c r="F1620" s="3"/>
      <c r="G1620">
        <f>1+MOD(A1620+D1584-2,2*$E$2+1)</f>
        <v>11</v>
      </c>
    </row>
    <row r="1628" spans="1:6" ht="12.75">
      <c r="A1628" t="s">
        <v>46</v>
      </c>
      <c r="C1628" s="1" t="s">
        <v>47</v>
      </c>
      <c r="D1628" s="2">
        <v>13</v>
      </c>
      <c r="F1628"/>
    </row>
    <row r="1629" spans="3:6" ht="12.75">
      <c r="C1629" s="1" t="s">
        <v>48</v>
      </c>
      <c r="D1629" s="2" t="str">
        <f ca="1">INDIRECT(ADDRESS(3+D1628,3))</f>
        <v>Player 13</v>
      </c>
      <c r="F1629"/>
    </row>
    <row r="1630" ht="12.75">
      <c r="F1630"/>
    </row>
    <row r="1631" spans="1:7" ht="12.75">
      <c r="A1631" s="3" t="s">
        <v>51</v>
      </c>
      <c r="B1631" s="13" t="s">
        <v>5</v>
      </c>
      <c r="C1631" s="4" t="s">
        <v>11</v>
      </c>
      <c r="D1631" s="3" t="s">
        <v>10</v>
      </c>
      <c r="E1631" s="5" t="s">
        <v>3</v>
      </c>
      <c r="F1631" s="3" t="s">
        <v>4</v>
      </c>
      <c r="G1631" t="s">
        <v>49</v>
      </c>
    </row>
    <row r="1632" spans="1:7" ht="12.75">
      <c r="A1632" s="3">
        <v>1</v>
      </c>
      <c r="B1632" s="4">
        <f>IF(G1632=$E$2+1,0,IF(G1632&lt;$E$2+1,G1632,$E$2+$E$2+2-G1632))</f>
        <v>13</v>
      </c>
      <c r="C1632" s="4" t="str">
        <f ca="1">IF(G1632=$E$2+1,D1629,INDIRECT(ADDRESS(4+MOD(IF(G1632&lt;$E$2+1,G1632,$E$2+$E$2+2-G1632)-A1632+2*$E$2+1,2*$E$2+1),3)))</f>
        <v>Player 13</v>
      </c>
      <c r="D1632" s="3" t="str">
        <f aca="true" ca="1" t="shared" si="36" ref="D1632:D1664">IF(G1632=$E$2+1,$F$3,INDIRECT(ADDRESS(4+MOD(IF(G1632&lt;$E$2+1,$E$2+$E$2+2-G1632,G1632)-A1632+2*$E$2+1,2*$E$2+1),3)))</f>
        <v>Player 21</v>
      </c>
      <c r="E1632" s="5"/>
      <c r="F1632" s="3"/>
      <c r="G1632">
        <f>1+MOD(A1632+D1628-2,2*$E$2+1)</f>
        <v>13</v>
      </c>
    </row>
    <row r="1633" spans="1:7" ht="12.75">
      <c r="A1633" s="3">
        <v>2</v>
      </c>
      <c r="B1633" s="4">
        <f aca="true" t="shared" si="37" ref="B1633:B1652">IF(G1633=$E$2+1,0,IF(G1633&lt;$E$2+1,G1633,$E$2+$E$2+2-G1633))</f>
        <v>14</v>
      </c>
      <c r="C1633" s="4" t="str">
        <f ca="1">IF(G1633=$E$2+1,D1629,INDIRECT(ADDRESS(4+MOD(IF(G1633&lt;$E$2+1,G1633,$E$2+$E$2+2-G1633)-A1633+2*$E$2+1,2*$E$2+1),3)))</f>
        <v>Player 13</v>
      </c>
      <c r="D1633" s="3" t="str">
        <f ca="1" t="shared" si="36"/>
        <v>Player 19</v>
      </c>
      <c r="E1633" s="5"/>
      <c r="F1633" s="3"/>
      <c r="G1633">
        <f>1+MOD(A1633+D1628-2,2*$E$2+1)</f>
        <v>14</v>
      </c>
    </row>
    <row r="1634" spans="1:7" ht="12.75">
      <c r="A1634" s="3">
        <v>3</v>
      </c>
      <c r="B1634" s="4">
        <f t="shared" si="37"/>
        <v>15</v>
      </c>
      <c r="C1634" s="4" t="str">
        <f ca="1">IF(G1634=$E$2+1,D1629,INDIRECT(ADDRESS(4+MOD(IF(G1634&lt;$E$2+1,G1634,$E$2+$E$2+2-G1634)-A1634+2*$E$2+1,2*$E$2+1),3)))</f>
        <v>Player 13</v>
      </c>
      <c r="D1634" s="3" t="str">
        <f ca="1" t="shared" si="36"/>
        <v>Player 17</v>
      </c>
      <c r="E1634" s="3"/>
      <c r="F1634" s="3"/>
      <c r="G1634">
        <f>1+MOD(A1634+D1628-2,2*$E$2+1)</f>
        <v>15</v>
      </c>
    </row>
    <row r="1635" spans="1:7" ht="12.75">
      <c r="A1635" s="3">
        <v>4</v>
      </c>
      <c r="B1635" s="4">
        <f t="shared" si="37"/>
        <v>16</v>
      </c>
      <c r="C1635" s="4" t="str">
        <f ca="1">IF(G1635=$E$2+1,D1629,INDIRECT(ADDRESS(4+MOD(IF(G1635&lt;$E$2+1,G1635,$E$2+$E$2+2-G1635)-A1635+2*$E$2+1,2*$E$2+1),3)))</f>
        <v>Player 13</v>
      </c>
      <c r="D1635" s="3" t="str">
        <f ca="1" t="shared" si="36"/>
        <v>Player 15</v>
      </c>
      <c r="E1635" s="3"/>
      <c r="F1635" s="3"/>
      <c r="G1635">
        <f>1+MOD(A1635+D1628-2,2*$E$2+1)</f>
        <v>16</v>
      </c>
    </row>
    <row r="1636" spans="1:7" ht="12.75">
      <c r="A1636" s="3">
        <v>5</v>
      </c>
      <c r="B1636" s="4">
        <f t="shared" si="37"/>
        <v>0</v>
      </c>
      <c r="C1636" s="4" t="str">
        <f ca="1">IF(G1636=$E$2+1,D1629,INDIRECT(ADDRESS(4+MOD(IF(G1636&lt;$E$2+1,G1636,$E$2+$E$2+2-G1636)-A1636+2*$E$2+1,2*$E$2+1),3)))</f>
        <v>Player 13</v>
      </c>
      <c r="D1636" s="3" t="str">
        <f ca="1" t="shared" si="36"/>
        <v>Rest</v>
      </c>
      <c r="E1636" s="3"/>
      <c r="F1636" s="3"/>
      <c r="G1636">
        <f>1+MOD(A1636+D1628-2,2*$E$2+1)</f>
        <v>17</v>
      </c>
    </row>
    <row r="1637" spans="1:7" ht="12.75">
      <c r="A1637" s="3">
        <v>6</v>
      </c>
      <c r="B1637" s="4">
        <f t="shared" si="37"/>
        <v>16</v>
      </c>
      <c r="C1637" s="4" t="str">
        <f ca="1">IF(G1637=$E$2+1,D1629,INDIRECT(ADDRESS(4+MOD(IF(G1637&lt;$E$2+1,G1637,$E$2+$E$2+2-G1637)-A1637+2*$E$2+1,2*$E$2+1),3)))</f>
        <v>Player 11</v>
      </c>
      <c r="D1637" s="3" t="str">
        <f ca="1" t="shared" si="36"/>
        <v>Player 13</v>
      </c>
      <c r="E1637" s="3"/>
      <c r="F1637" s="3"/>
      <c r="G1637">
        <f>1+MOD(A1637+D1628-2,2*$E$2+1)</f>
        <v>18</v>
      </c>
    </row>
    <row r="1638" spans="1:7" ht="12.75">
      <c r="A1638" s="3">
        <v>7</v>
      </c>
      <c r="B1638" s="4">
        <f t="shared" si="37"/>
        <v>15</v>
      </c>
      <c r="C1638" s="4" t="str">
        <f ca="1">IF(G1638=$E$2+1,D1629,INDIRECT(ADDRESS(4+MOD(IF(G1638&lt;$E$2+1,G1638,$E$2+$E$2+2-G1638)-A1638+2*$E$2+1,2*$E$2+1),3)))</f>
        <v>Player 9</v>
      </c>
      <c r="D1638" s="3" t="str">
        <f ca="1" t="shared" si="36"/>
        <v>Player 13</v>
      </c>
      <c r="E1638" s="3"/>
      <c r="F1638" s="3"/>
      <c r="G1638">
        <f>1+MOD(A1638+D1628-2,2*$E$2+1)</f>
        <v>19</v>
      </c>
    </row>
    <row r="1639" spans="1:7" ht="12.75">
      <c r="A1639" s="3">
        <v>8</v>
      </c>
      <c r="B1639" s="4">
        <f t="shared" si="37"/>
        <v>14</v>
      </c>
      <c r="C1639" s="4" t="str">
        <f ca="1">IF(G1639=$E$2+1,D1629,INDIRECT(ADDRESS(4+MOD(IF(G1639&lt;$E$2+1,G1639,$E$2+$E$2+2-G1639)-A1639+2*$E$2+1,2*$E$2+1),3)))</f>
        <v>Player 7</v>
      </c>
      <c r="D1639" s="3" t="str">
        <f ca="1" t="shared" si="36"/>
        <v>Player 13</v>
      </c>
      <c r="E1639" s="3"/>
      <c r="F1639" s="3"/>
      <c r="G1639">
        <f>1+MOD(A1639+D1628-2,2*$E$2+1)</f>
        <v>20</v>
      </c>
    </row>
    <row r="1640" spans="1:7" ht="12.75">
      <c r="A1640" s="3">
        <v>9</v>
      </c>
      <c r="B1640" s="4">
        <f t="shared" si="37"/>
        <v>13</v>
      </c>
      <c r="C1640" s="4" t="str">
        <f ca="1">IF(G1640=$E$2+1,D1629,INDIRECT(ADDRESS(4+MOD(IF(G1640&lt;$E$2+1,G1640,$E$2+$E$2+2-G1640)-A1640+2*$E$2+1,2*$E$2+1),3)))</f>
        <v>Player 5</v>
      </c>
      <c r="D1640" s="3" t="str">
        <f ca="1" t="shared" si="36"/>
        <v>Player 13</v>
      </c>
      <c r="E1640" s="3"/>
      <c r="F1640" s="3"/>
      <c r="G1640">
        <f>1+MOD(A1640+D1628-2,2*$E$2+1)</f>
        <v>21</v>
      </c>
    </row>
    <row r="1641" spans="1:7" ht="12.75">
      <c r="A1641" s="3">
        <v>10</v>
      </c>
      <c r="B1641" s="4">
        <f t="shared" si="37"/>
        <v>12</v>
      </c>
      <c r="C1641" s="4" t="str">
        <f ca="1">IF(G1641=$E$2+1,D1629,INDIRECT(ADDRESS(4+MOD(IF(G1641&lt;$E$2+1,G1641,$E$2+$E$2+2-G1641)-A1641+2*$E$2+1,2*$E$2+1),3)))</f>
        <v>Player 3</v>
      </c>
      <c r="D1641" s="3" t="str">
        <f ca="1" t="shared" si="36"/>
        <v>Player 13</v>
      </c>
      <c r="E1641" s="3"/>
      <c r="F1641" s="3"/>
      <c r="G1641">
        <f>1+MOD(A1641+D1628-2,2*$E$2+1)</f>
        <v>22</v>
      </c>
    </row>
    <row r="1642" spans="1:7" ht="12.75">
      <c r="A1642" s="3">
        <v>11</v>
      </c>
      <c r="B1642" s="4">
        <f t="shared" si="37"/>
        <v>11</v>
      </c>
      <c r="C1642" s="4" t="str">
        <f ca="1">IF(G1642=$E$2+1,D1629,INDIRECT(ADDRESS(4+MOD(IF(G1642&lt;$E$2+1,G1642,$E$2+$E$2+2-G1642)-A1642+2*$E$2+1,2*$E$2+1),3)))</f>
        <v>Player 1</v>
      </c>
      <c r="D1642" s="3" t="str">
        <f ca="1" t="shared" si="36"/>
        <v>Player 13</v>
      </c>
      <c r="E1642" s="3"/>
      <c r="F1642" s="3"/>
      <c r="G1642">
        <f>1+MOD(A1642+D1628-2,2*$E$2+1)</f>
        <v>23</v>
      </c>
    </row>
    <row r="1643" spans="1:7" ht="12.75">
      <c r="A1643" s="3">
        <v>12</v>
      </c>
      <c r="B1643" s="4">
        <f t="shared" si="37"/>
        <v>10</v>
      </c>
      <c r="C1643" s="4" t="str">
        <f ca="1">IF(G1643=$E$2+1,D1629,INDIRECT(ADDRESS(4+MOD(IF(G1643&lt;$E$2+1,G1643,$E$2+$E$2+2-G1643)-A1643+2*$E$2+1,2*$E$2+1),3)))</f>
        <v>Player 32</v>
      </c>
      <c r="D1643" s="3" t="str">
        <f ca="1" t="shared" si="36"/>
        <v>Player 13</v>
      </c>
      <c r="E1643" s="3"/>
      <c r="F1643" s="3"/>
      <c r="G1643">
        <f>1+MOD(A1643+D1628-2,2*$E$2+1)</f>
        <v>24</v>
      </c>
    </row>
    <row r="1644" spans="1:7" ht="12.75">
      <c r="A1644" s="3">
        <v>13</v>
      </c>
      <c r="B1644" s="4">
        <f t="shared" si="37"/>
        <v>9</v>
      </c>
      <c r="C1644" s="4" t="str">
        <f ca="1">IF(G1644=$E$2+1,D1629,INDIRECT(ADDRESS(4+MOD(IF(G1644&lt;$E$2+1,G1644,$E$2+$E$2+2-G1644)-A1644+2*$E$2+1,2*$E$2+1),3)))</f>
        <v>Player 30</v>
      </c>
      <c r="D1644" s="3" t="str">
        <f ca="1" t="shared" si="36"/>
        <v>Player 13</v>
      </c>
      <c r="E1644" s="3"/>
      <c r="F1644" s="3"/>
      <c r="G1644">
        <f>1+MOD(A1644+D1628-2,2*$E$2+1)</f>
        <v>25</v>
      </c>
    </row>
    <row r="1645" spans="1:7" ht="12.75">
      <c r="A1645" s="3">
        <v>14</v>
      </c>
      <c r="B1645" s="4">
        <f t="shared" si="37"/>
        <v>8</v>
      </c>
      <c r="C1645" s="4" t="str">
        <f ca="1">IF(G1645=$E$2+1,D1629,INDIRECT(ADDRESS(4+MOD(IF(G1645&lt;$E$2+1,G1645,$E$2+$E$2+2-G1645)-A1645+2*$E$2+1,2*$E$2+1),3)))</f>
        <v>Player 28</v>
      </c>
      <c r="D1645" s="3" t="str">
        <f ca="1" t="shared" si="36"/>
        <v>Player 13</v>
      </c>
      <c r="E1645" s="3"/>
      <c r="F1645" s="3"/>
      <c r="G1645">
        <f>1+MOD(A1645+D1628-2,2*$E$2+1)</f>
        <v>26</v>
      </c>
    </row>
    <row r="1646" spans="1:7" ht="12.75">
      <c r="A1646" s="3">
        <v>15</v>
      </c>
      <c r="B1646" s="4">
        <f t="shared" si="37"/>
        <v>7</v>
      </c>
      <c r="C1646" s="4" t="str">
        <f ca="1">IF(G1646=$E$2+1,D1629,INDIRECT(ADDRESS(4+MOD(IF(G1646&lt;$E$2+1,G1646,$E$2+$E$2+2-G1646)-A1646+2*$E$2+1,2*$E$2+1),3)))</f>
        <v>Player 26</v>
      </c>
      <c r="D1646" s="3" t="str">
        <f ca="1" t="shared" si="36"/>
        <v>Player 13</v>
      </c>
      <c r="E1646" s="3"/>
      <c r="F1646" s="3"/>
      <c r="G1646">
        <f>1+MOD(A1646+D1628-2,2*$E$2+1)</f>
        <v>27</v>
      </c>
    </row>
    <row r="1647" spans="1:7" ht="12.75">
      <c r="A1647" s="3">
        <v>16</v>
      </c>
      <c r="B1647" s="4">
        <f t="shared" si="37"/>
        <v>6</v>
      </c>
      <c r="C1647" s="4" t="str">
        <f ca="1">IF(G1647=$E$2+1,D1629,INDIRECT(ADDRESS(4+MOD(IF(G1647&lt;$E$2+1,G1647,$E$2+$E$2+2-G1647)-A1647+2*$E$2+1,2*$E$2+1),3)))</f>
        <v>Player 24</v>
      </c>
      <c r="D1647" s="3" t="str">
        <f ca="1" t="shared" si="36"/>
        <v>Player 13</v>
      </c>
      <c r="E1647" s="3"/>
      <c r="F1647" s="3"/>
      <c r="G1647">
        <f>1+MOD(A1647+D1628-2,2*$E$2+1)</f>
        <v>28</v>
      </c>
    </row>
    <row r="1648" spans="1:7" ht="12.75">
      <c r="A1648" s="3">
        <v>17</v>
      </c>
      <c r="B1648" s="4">
        <f t="shared" si="37"/>
        <v>5</v>
      </c>
      <c r="C1648" s="4" t="str">
        <f ca="1">IF(G1648=$E$2+1,D1629,INDIRECT(ADDRESS(4+MOD(IF(G1648&lt;$E$2+1,G1648,$E$2+$E$2+2-G1648)-A1648+2*$E$2+1,2*$E$2+1),3)))</f>
        <v>Player 22</v>
      </c>
      <c r="D1648" s="3" t="str">
        <f ca="1" t="shared" si="36"/>
        <v>Player 13</v>
      </c>
      <c r="E1648" s="3"/>
      <c r="F1648" s="3"/>
      <c r="G1648">
        <f>1+MOD(A1648+D1628-2,2*$E$2+1)</f>
        <v>29</v>
      </c>
    </row>
    <row r="1649" spans="1:7" ht="12.75">
      <c r="A1649" s="3">
        <v>18</v>
      </c>
      <c r="B1649" s="4">
        <f t="shared" si="37"/>
        <v>4</v>
      </c>
      <c r="C1649" s="4" t="str">
        <f ca="1">IF(G1649=$E$2+1,D1629,INDIRECT(ADDRESS(4+MOD(IF(G1649&lt;$E$2+1,G1649,$E$2+$E$2+2-G1649)-A1649+2*$E$2+1,2*$E$2+1),3)))</f>
        <v>Player 20</v>
      </c>
      <c r="D1649" s="3" t="str">
        <f ca="1" t="shared" si="36"/>
        <v>Player 13</v>
      </c>
      <c r="E1649" s="3"/>
      <c r="F1649" s="3"/>
      <c r="G1649">
        <f>1+MOD(A1649+D1628-2,2*$E$2+1)</f>
        <v>30</v>
      </c>
    </row>
    <row r="1650" spans="1:7" ht="12.75">
      <c r="A1650" s="3">
        <v>19</v>
      </c>
      <c r="B1650" s="4">
        <f t="shared" si="37"/>
        <v>3</v>
      </c>
      <c r="C1650" s="4" t="str">
        <f ca="1">IF(G1650=$E$2+1,D1629,INDIRECT(ADDRESS(4+MOD(IF(G1650&lt;$E$2+1,G1650,$E$2+$E$2+2-G1650)-A1650+2*$E$2+1,2*$E$2+1),3)))</f>
        <v>Player 18</v>
      </c>
      <c r="D1650" s="3" t="str">
        <f ca="1" t="shared" si="36"/>
        <v>Player 13</v>
      </c>
      <c r="E1650" s="3"/>
      <c r="F1650" s="3"/>
      <c r="G1650">
        <f>1+MOD(A1650+D1628-2,2*$E$2+1)</f>
        <v>31</v>
      </c>
    </row>
    <row r="1651" spans="1:7" ht="12.75">
      <c r="A1651" s="3">
        <v>20</v>
      </c>
      <c r="B1651" s="4">
        <f t="shared" si="37"/>
        <v>2</v>
      </c>
      <c r="C1651" s="4" t="str">
        <f ca="1">IF(G1651=$E$2+1,D1629,INDIRECT(ADDRESS(4+MOD(IF(G1651&lt;$E$2+1,G1651,$E$2+$E$2+2-G1651)-A1651+2*$E$2+1,2*$E$2+1),3)))</f>
        <v>Player 16</v>
      </c>
      <c r="D1651" s="3" t="str">
        <f ca="1" t="shared" si="36"/>
        <v>Player 13</v>
      </c>
      <c r="E1651" s="3"/>
      <c r="F1651" s="3"/>
      <c r="G1651">
        <f>1+MOD(A1651+D1628-2,2*$E$2+1)</f>
        <v>32</v>
      </c>
    </row>
    <row r="1652" spans="1:7" ht="12.75">
      <c r="A1652" s="3">
        <v>21</v>
      </c>
      <c r="B1652" s="4">
        <f t="shared" si="37"/>
        <v>1</v>
      </c>
      <c r="C1652" s="4" t="str">
        <f ca="1">IF(G1652=$E$2+1,D1629,INDIRECT(ADDRESS(4+MOD(IF(G1652&lt;$E$2+1,G1652,$E$2+$E$2+2-G1652)-A1652+2*$E$2+1,2*$E$2+1),3)))</f>
        <v>Player 14</v>
      </c>
      <c r="D1652" s="3" t="str">
        <f ca="1" t="shared" si="36"/>
        <v>Player 13</v>
      </c>
      <c r="E1652" s="3"/>
      <c r="F1652" s="3"/>
      <c r="G1652">
        <f>1+MOD(A1652+D1628-2,2*$E$2+1)</f>
        <v>33</v>
      </c>
    </row>
    <row r="1653" spans="1:7" ht="12.75">
      <c r="A1653" s="3">
        <v>22</v>
      </c>
      <c r="B1653" s="4">
        <f>IF(G1653=$E$2+1,0,IF(G1653&lt;$E$2+1,G1653,$E$2+$E$2+2-G1653))</f>
        <v>1</v>
      </c>
      <c r="C1653" s="4" t="str">
        <f ca="1">IF(G1653=$E$2+1,D1629,INDIRECT(ADDRESS(4+MOD(IF(G1653&lt;$E$2+1,G1653,$E$2+$E$2+2-G1653)-A1653+2*$E$2+1,2*$E$2+1),3)))</f>
        <v>Player 13</v>
      </c>
      <c r="D1653" s="3" t="str">
        <f ca="1" t="shared" si="36"/>
        <v>Player 12</v>
      </c>
      <c r="E1653" s="3"/>
      <c r="F1653" s="3"/>
      <c r="G1653">
        <f>1+MOD(A1653+D1628-2,2*$E$2+1)</f>
        <v>1</v>
      </c>
    </row>
    <row r="1654" spans="1:7" ht="12.75">
      <c r="A1654" s="3">
        <v>23</v>
      </c>
      <c r="B1654" s="4">
        <f>IF(G1654=$E$2+1,0,IF(G1654&lt;$E$2+1,G1654,$E$2+$E$2+2-G1654))</f>
        <v>2</v>
      </c>
      <c r="C1654" s="4" t="str">
        <f ca="1">IF(G1654=$E$2+1,D1629,INDIRECT(ADDRESS(4+MOD(IF(G1654&lt;$E$2+1,G1654,$E$2+$E$2+2-G1654)-A1654+2*$E$2+1,2*$E$2+1),3)))</f>
        <v>Player 13</v>
      </c>
      <c r="D1654" s="3" t="str">
        <f ca="1" t="shared" si="36"/>
        <v>Player 10</v>
      </c>
      <c r="E1654" s="3"/>
      <c r="F1654" s="3"/>
      <c r="G1654">
        <f>1+MOD(A1654+D1628-2,2*$E$2+1)</f>
        <v>2</v>
      </c>
    </row>
    <row r="1655" spans="1:7" ht="12.75">
      <c r="A1655" s="3">
        <v>24</v>
      </c>
      <c r="B1655" s="4">
        <f aca="true" t="shared" si="38" ref="B1655:B1664">IF(G1655=$E$2+1,0,IF(G1655&lt;$E$2+1,G1655,$E$2+$E$2+2-G1655))</f>
        <v>3</v>
      </c>
      <c r="C1655" s="4" t="str">
        <f ca="1">IF(G1655=$E$2+1,D1629,INDIRECT(ADDRESS(4+MOD(IF(G1655&lt;$E$2+1,G1655,$E$2+$E$2+2-G1655)-A1655+2*$E$2+1,2*$E$2+1),3)))</f>
        <v>Player 13</v>
      </c>
      <c r="D1655" s="3" t="str">
        <f ca="1" t="shared" si="36"/>
        <v>Player 8</v>
      </c>
      <c r="E1655" s="3"/>
      <c r="F1655" s="3"/>
      <c r="G1655">
        <f>1+MOD(A1655+D1628-2,2*$E$2+1)</f>
        <v>3</v>
      </c>
    </row>
    <row r="1656" spans="1:7" ht="12.75">
      <c r="A1656" s="3">
        <v>25</v>
      </c>
      <c r="B1656" s="4">
        <f t="shared" si="38"/>
        <v>4</v>
      </c>
      <c r="C1656" s="4" t="str">
        <f ca="1">IF(G1656=$E$2+1,D1629,INDIRECT(ADDRESS(4+MOD(IF(G1656&lt;$E$2+1,G1656,$E$2+$E$2+2-G1656)-A1656+2*$E$2+1,2*$E$2+1),3)))</f>
        <v>Player 13</v>
      </c>
      <c r="D1656" s="3" t="str">
        <f ca="1" t="shared" si="36"/>
        <v>Player 6</v>
      </c>
      <c r="E1656" s="3"/>
      <c r="F1656" s="3"/>
      <c r="G1656">
        <f>1+MOD(A1656+D1628-2,2*$E$2+1)</f>
        <v>4</v>
      </c>
    </row>
    <row r="1657" spans="1:7" ht="12.75">
      <c r="A1657" s="3">
        <v>26</v>
      </c>
      <c r="B1657" s="4">
        <f t="shared" si="38"/>
        <v>5</v>
      </c>
      <c r="C1657" s="4" t="str">
        <f ca="1">IF(G1657=$E$2+1,D1629,INDIRECT(ADDRESS(4+MOD(IF(G1657&lt;$E$2+1,G1657,$E$2+$E$2+2-G1657)-A1657+2*$E$2+1,2*$E$2+1),3)))</f>
        <v>Player 13</v>
      </c>
      <c r="D1657" s="3" t="str">
        <f ca="1" t="shared" si="36"/>
        <v>Player 4</v>
      </c>
      <c r="E1657" s="3"/>
      <c r="F1657" s="3"/>
      <c r="G1657">
        <f>1+MOD(A1657+D1628-2,2*$E$2+1)</f>
        <v>5</v>
      </c>
    </row>
    <row r="1658" spans="1:7" ht="12.75">
      <c r="A1658" s="3">
        <v>27</v>
      </c>
      <c r="B1658" s="4">
        <f t="shared" si="38"/>
        <v>6</v>
      </c>
      <c r="C1658" s="4" t="str">
        <f ca="1">IF(G1658=$E$2+1,D1629,INDIRECT(ADDRESS(4+MOD(IF(G1658&lt;$E$2+1,G1658,$E$2+$E$2+2-G1658)-A1658+2*$E$2+1,2*$E$2+1),3)))</f>
        <v>Player 13</v>
      </c>
      <c r="D1658" s="3" t="str">
        <f ca="1" t="shared" si="36"/>
        <v>Player 2</v>
      </c>
      <c r="E1658" s="3"/>
      <c r="F1658" s="3"/>
      <c r="G1658">
        <f>1+MOD(A1658+D1628-2,2*$E$2+1)</f>
        <v>6</v>
      </c>
    </row>
    <row r="1659" spans="1:7" ht="12.75">
      <c r="A1659" s="3">
        <v>28</v>
      </c>
      <c r="B1659" s="4">
        <f t="shared" si="38"/>
        <v>7</v>
      </c>
      <c r="C1659" s="4" t="str">
        <f ca="1">IF(G1659=$E$2+1,D1629,INDIRECT(ADDRESS(4+MOD(IF(G1659&lt;$E$2+1,G1659,$E$2+$E$2+2-G1659)-A1659+2*$E$2+1,2*$E$2+1),3)))</f>
        <v>Player 13</v>
      </c>
      <c r="D1659" s="3" t="str">
        <f ca="1" t="shared" si="36"/>
        <v>Player 33 or Rest</v>
      </c>
      <c r="E1659" s="3"/>
      <c r="F1659" s="3"/>
      <c r="G1659">
        <f>1+MOD(A1659+D1628-2,2*$E$2+1)</f>
        <v>7</v>
      </c>
    </row>
    <row r="1660" spans="1:7" ht="12.75">
      <c r="A1660" s="3">
        <v>29</v>
      </c>
      <c r="B1660" s="4">
        <f t="shared" si="38"/>
        <v>8</v>
      </c>
      <c r="C1660" s="4" t="str">
        <f ca="1">IF(G1660=$E$2+1,D1629,INDIRECT(ADDRESS(4+MOD(IF(G1660&lt;$E$2+1,G1660,$E$2+$E$2+2-G1660)-A1660+2*$E$2+1,2*$E$2+1),3)))</f>
        <v>Player 13</v>
      </c>
      <c r="D1660" s="3" t="str">
        <f ca="1" t="shared" si="36"/>
        <v>Player 31</v>
      </c>
      <c r="E1660" s="3"/>
      <c r="F1660" s="3"/>
      <c r="G1660">
        <f>1+MOD(A1660+D1628-2,2*$E$2+1)</f>
        <v>8</v>
      </c>
    </row>
    <row r="1661" spans="1:7" ht="12.75">
      <c r="A1661" s="3">
        <v>30</v>
      </c>
      <c r="B1661" s="4">
        <f t="shared" si="38"/>
        <v>9</v>
      </c>
      <c r="C1661" s="4" t="str">
        <f ca="1">IF(G1661=$E$2+1,D1629,INDIRECT(ADDRESS(4+MOD(IF(G1661&lt;$E$2+1,G1661,$E$2+$E$2+2-G1661)-A1661+2*$E$2+1,2*$E$2+1),3)))</f>
        <v>Player 13</v>
      </c>
      <c r="D1661" s="3" t="str">
        <f ca="1" t="shared" si="36"/>
        <v>Player 29</v>
      </c>
      <c r="E1661" s="3"/>
      <c r="F1661" s="3"/>
      <c r="G1661">
        <f>1+MOD(A1661+D1628-2,2*$E$2+1)</f>
        <v>9</v>
      </c>
    </row>
    <row r="1662" spans="1:7" ht="12.75">
      <c r="A1662" s="3">
        <v>31</v>
      </c>
      <c r="B1662" s="4">
        <f t="shared" si="38"/>
        <v>10</v>
      </c>
      <c r="C1662" s="4" t="str">
        <f ca="1">IF(G1662=$E$2+1,D1629,INDIRECT(ADDRESS(4+MOD(IF(G1662&lt;$E$2+1,G1662,$E$2+$E$2+2-G1662)-A1662+2*$E$2+1,2*$E$2+1),3)))</f>
        <v>Player 13</v>
      </c>
      <c r="D1662" s="3" t="str">
        <f ca="1" t="shared" si="36"/>
        <v>Player 27</v>
      </c>
      <c r="E1662" s="3"/>
      <c r="F1662" s="3"/>
      <c r="G1662">
        <f>1+MOD(A1662+D1628-2,2*$E$2+1)</f>
        <v>10</v>
      </c>
    </row>
    <row r="1663" spans="1:7" ht="12.75">
      <c r="A1663" s="3">
        <v>32</v>
      </c>
      <c r="B1663" s="4">
        <f t="shared" si="38"/>
        <v>11</v>
      </c>
      <c r="C1663" s="4" t="str">
        <f ca="1">IF(G1663=$E$2+1,D1629,INDIRECT(ADDRESS(4+MOD(IF(G1663&lt;$E$2+1,G1663,$E$2+$E$2+2-G1663)-A1663+2*$E$2+1,2*$E$2+1),3)))</f>
        <v>Player 13</v>
      </c>
      <c r="D1663" s="3" t="str">
        <f ca="1" t="shared" si="36"/>
        <v>Player 25</v>
      </c>
      <c r="E1663" s="3"/>
      <c r="F1663" s="3"/>
      <c r="G1663">
        <f>1+MOD(A1663+D1628-2,2*$E$2+1)</f>
        <v>11</v>
      </c>
    </row>
    <row r="1664" spans="1:7" ht="12.75">
      <c r="A1664" s="3">
        <v>33</v>
      </c>
      <c r="B1664" s="4">
        <f t="shared" si="38"/>
        <v>12</v>
      </c>
      <c r="C1664" s="4" t="str">
        <f ca="1">IF(G1664=$E$2+1,D1629,INDIRECT(ADDRESS(4+MOD(IF(G1664&lt;$E$2+1,G1664,$E$2+$E$2+2-G1664)-A1664+2*$E$2+1,2*$E$2+1),3)))</f>
        <v>Player 13</v>
      </c>
      <c r="D1664" s="3" t="str">
        <f ca="1" t="shared" si="36"/>
        <v>Player 23</v>
      </c>
      <c r="E1664" s="3"/>
      <c r="F1664" s="3"/>
      <c r="G1664">
        <f>1+MOD(A1664+D1628-2,2*$E$2+1)</f>
        <v>12</v>
      </c>
    </row>
    <row r="1672" spans="1:6" ht="12.75">
      <c r="A1672" t="s">
        <v>46</v>
      </c>
      <c r="C1672" s="1" t="s">
        <v>47</v>
      </c>
      <c r="D1672" s="2">
        <v>14</v>
      </c>
      <c r="F1672"/>
    </row>
    <row r="1673" spans="3:6" ht="12.75">
      <c r="C1673" s="1" t="s">
        <v>48</v>
      </c>
      <c r="D1673" s="2" t="str">
        <f ca="1">INDIRECT(ADDRESS(3+D1672,3))</f>
        <v>Player 14</v>
      </c>
      <c r="F1673"/>
    </row>
    <row r="1674" ht="12.75">
      <c r="F1674"/>
    </row>
    <row r="1675" spans="1:7" ht="12.75">
      <c r="A1675" s="3" t="s">
        <v>51</v>
      </c>
      <c r="B1675" s="13" t="s">
        <v>5</v>
      </c>
      <c r="C1675" s="4" t="s">
        <v>11</v>
      </c>
      <c r="D1675" s="3" t="s">
        <v>10</v>
      </c>
      <c r="E1675" s="5" t="s">
        <v>3</v>
      </c>
      <c r="F1675" s="3" t="s">
        <v>4</v>
      </c>
      <c r="G1675" t="s">
        <v>49</v>
      </c>
    </row>
    <row r="1676" spans="1:7" ht="12.75">
      <c r="A1676" s="3">
        <v>1</v>
      </c>
      <c r="B1676" s="4">
        <f>IF(G1676=$E$2+1,0,IF(G1676&lt;$E$2+1,G1676,$E$2+$E$2+2-G1676))</f>
        <v>14</v>
      </c>
      <c r="C1676" s="4" t="str">
        <f ca="1">IF(G1676=$E$2+1,D1673,INDIRECT(ADDRESS(4+MOD(IF(G1676&lt;$E$2+1,G1676,$E$2+$E$2+2-G1676)-A1676+2*$E$2+1,2*$E$2+1),3)))</f>
        <v>Player 14</v>
      </c>
      <c r="D1676" s="3" t="str">
        <f aca="true" ca="1" t="shared" si="39" ref="D1676:D1708">IF(G1676=$E$2+1,$F$3,INDIRECT(ADDRESS(4+MOD(IF(G1676&lt;$E$2+1,$E$2+$E$2+2-G1676,G1676)-A1676+2*$E$2+1,2*$E$2+1),3)))</f>
        <v>Player 20</v>
      </c>
      <c r="E1676" s="5"/>
      <c r="F1676" s="3"/>
      <c r="G1676">
        <f>1+MOD(A1676+D1672-2,2*$E$2+1)</f>
        <v>14</v>
      </c>
    </row>
    <row r="1677" spans="1:7" ht="12.75">
      <c r="A1677" s="3">
        <v>2</v>
      </c>
      <c r="B1677" s="4">
        <f aca="true" t="shared" si="40" ref="B1677:B1696">IF(G1677=$E$2+1,0,IF(G1677&lt;$E$2+1,G1677,$E$2+$E$2+2-G1677))</f>
        <v>15</v>
      </c>
      <c r="C1677" s="4" t="str">
        <f ca="1">IF(G1677=$E$2+1,D1673,INDIRECT(ADDRESS(4+MOD(IF(G1677&lt;$E$2+1,G1677,$E$2+$E$2+2-G1677)-A1677+2*$E$2+1,2*$E$2+1),3)))</f>
        <v>Player 14</v>
      </c>
      <c r="D1677" s="3" t="str">
        <f ca="1" t="shared" si="39"/>
        <v>Player 18</v>
      </c>
      <c r="E1677" s="5"/>
      <c r="F1677" s="3"/>
      <c r="G1677">
        <f>1+MOD(A1677+D1672-2,2*$E$2+1)</f>
        <v>15</v>
      </c>
    </row>
    <row r="1678" spans="1:7" ht="12.75">
      <c r="A1678" s="3">
        <v>3</v>
      </c>
      <c r="B1678" s="4">
        <f t="shared" si="40"/>
        <v>16</v>
      </c>
      <c r="C1678" s="4" t="str">
        <f ca="1">IF(G1678=$E$2+1,D1673,INDIRECT(ADDRESS(4+MOD(IF(G1678&lt;$E$2+1,G1678,$E$2+$E$2+2-G1678)-A1678+2*$E$2+1,2*$E$2+1),3)))</f>
        <v>Player 14</v>
      </c>
      <c r="D1678" s="3" t="str">
        <f ca="1" t="shared" si="39"/>
        <v>Player 16</v>
      </c>
      <c r="E1678" s="3"/>
      <c r="F1678" s="3"/>
      <c r="G1678">
        <f>1+MOD(A1678+D1672-2,2*$E$2+1)</f>
        <v>16</v>
      </c>
    </row>
    <row r="1679" spans="1:7" ht="12.75">
      <c r="A1679" s="3">
        <v>4</v>
      </c>
      <c r="B1679" s="4">
        <f t="shared" si="40"/>
        <v>0</v>
      </c>
      <c r="C1679" s="4" t="str">
        <f ca="1">IF(G1679=$E$2+1,D1673,INDIRECT(ADDRESS(4+MOD(IF(G1679&lt;$E$2+1,G1679,$E$2+$E$2+2-G1679)-A1679+2*$E$2+1,2*$E$2+1),3)))</f>
        <v>Player 14</v>
      </c>
      <c r="D1679" s="3" t="str">
        <f ca="1" t="shared" si="39"/>
        <v>Rest</v>
      </c>
      <c r="E1679" s="3"/>
      <c r="F1679" s="3"/>
      <c r="G1679">
        <f>1+MOD(A1679+D1672-2,2*$E$2+1)</f>
        <v>17</v>
      </c>
    </row>
    <row r="1680" spans="1:7" ht="12.75">
      <c r="A1680" s="3">
        <v>5</v>
      </c>
      <c r="B1680" s="4">
        <f t="shared" si="40"/>
        <v>16</v>
      </c>
      <c r="C1680" s="4" t="str">
        <f ca="1">IF(G1680=$E$2+1,D1673,INDIRECT(ADDRESS(4+MOD(IF(G1680&lt;$E$2+1,G1680,$E$2+$E$2+2-G1680)-A1680+2*$E$2+1,2*$E$2+1),3)))</f>
        <v>Player 12</v>
      </c>
      <c r="D1680" s="3" t="str">
        <f ca="1" t="shared" si="39"/>
        <v>Player 14</v>
      </c>
      <c r="E1680" s="3"/>
      <c r="F1680" s="3"/>
      <c r="G1680">
        <f>1+MOD(A1680+D1672-2,2*$E$2+1)</f>
        <v>18</v>
      </c>
    </row>
    <row r="1681" spans="1:7" ht="12.75">
      <c r="A1681" s="3">
        <v>6</v>
      </c>
      <c r="B1681" s="4">
        <f t="shared" si="40"/>
        <v>15</v>
      </c>
      <c r="C1681" s="4" t="str">
        <f ca="1">IF(G1681=$E$2+1,D1673,INDIRECT(ADDRESS(4+MOD(IF(G1681&lt;$E$2+1,G1681,$E$2+$E$2+2-G1681)-A1681+2*$E$2+1,2*$E$2+1),3)))</f>
        <v>Player 10</v>
      </c>
      <c r="D1681" s="3" t="str">
        <f ca="1" t="shared" si="39"/>
        <v>Player 14</v>
      </c>
      <c r="E1681" s="3"/>
      <c r="F1681" s="3"/>
      <c r="G1681">
        <f>1+MOD(A1681+D1672-2,2*$E$2+1)</f>
        <v>19</v>
      </c>
    </row>
    <row r="1682" spans="1:7" ht="12.75">
      <c r="A1682" s="3">
        <v>7</v>
      </c>
      <c r="B1682" s="4">
        <f t="shared" si="40"/>
        <v>14</v>
      </c>
      <c r="C1682" s="4" t="str">
        <f ca="1">IF(G1682=$E$2+1,D1673,INDIRECT(ADDRESS(4+MOD(IF(G1682&lt;$E$2+1,G1682,$E$2+$E$2+2-G1682)-A1682+2*$E$2+1,2*$E$2+1),3)))</f>
        <v>Player 8</v>
      </c>
      <c r="D1682" s="3" t="str">
        <f ca="1" t="shared" si="39"/>
        <v>Player 14</v>
      </c>
      <c r="E1682" s="3"/>
      <c r="F1682" s="3"/>
      <c r="G1682">
        <f>1+MOD(A1682+D1672-2,2*$E$2+1)</f>
        <v>20</v>
      </c>
    </row>
    <row r="1683" spans="1:7" ht="12.75">
      <c r="A1683" s="3">
        <v>8</v>
      </c>
      <c r="B1683" s="4">
        <f t="shared" si="40"/>
        <v>13</v>
      </c>
      <c r="C1683" s="4" t="str">
        <f ca="1">IF(G1683=$E$2+1,D1673,INDIRECT(ADDRESS(4+MOD(IF(G1683&lt;$E$2+1,G1683,$E$2+$E$2+2-G1683)-A1683+2*$E$2+1,2*$E$2+1),3)))</f>
        <v>Player 6</v>
      </c>
      <c r="D1683" s="3" t="str">
        <f ca="1" t="shared" si="39"/>
        <v>Player 14</v>
      </c>
      <c r="E1683" s="3"/>
      <c r="F1683" s="3"/>
      <c r="G1683">
        <f>1+MOD(A1683+D1672-2,2*$E$2+1)</f>
        <v>21</v>
      </c>
    </row>
    <row r="1684" spans="1:7" ht="12.75">
      <c r="A1684" s="3">
        <v>9</v>
      </c>
      <c r="B1684" s="4">
        <f t="shared" si="40"/>
        <v>12</v>
      </c>
      <c r="C1684" s="4" t="str">
        <f ca="1">IF(G1684=$E$2+1,D1673,INDIRECT(ADDRESS(4+MOD(IF(G1684&lt;$E$2+1,G1684,$E$2+$E$2+2-G1684)-A1684+2*$E$2+1,2*$E$2+1),3)))</f>
        <v>Player 4</v>
      </c>
      <c r="D1684" s="3" t="str">
        <f ca="1" t="shared" si="39"/>
        <v>Player 14</v>
      </c>
      <c r="E1684" s="3"/>
      <c r="F1684" s="3"/>
      <c r="G1684">
        <f>1+MOD(A1684+D1672-2,2*$E$2+1)</f>
        <v>22</v>
      </c>
    </row>
    <row r="1685" spans="1:7" ht="12.75">
      <c r="A1685" s="3">
        <v>10</v>
      </c>
      <c r="B1685" s="4">
        <f t="shared" si="40"/>
        <v>11</v>
      </c>
      <c r="C1685" s="4" t="str">
        <f ca="1">IF(G1685=$E$2+1,D1673,INDIRECT(ADDRESS(4+MOD(IF(G1685&lt;$E$2+1,G1685,$E$2+$E$2+2-G1685)-A1685+2*$E$2+1,2*$E$2+1),3)))</f>
        <v>Player 2</v>
      </c>
      <c r="D1685" s="3" t="str">
        <f ca="1" t="shared" si="39"/>
        <v>Player 14</v>
      </c>
      <c r="E1685" s="3"/>
      <c r="F1685" s="3"/>
      <c r="G1685">
        <f>1+MOD(A1685+D1672-2,2*$E$2+1)</f>
        <v>23</v>
      </c>
    </row>
    <row r="1686" spans="1:7" ht="12.75">
      <c r="A1686" s="3">
        <v>11</v>
      </c>
      <c r="B1686" s="4">
        <f t="shared" si="40"/>
        <v>10</v>
      </c>
      <c r="C1686" s="4" t="str">
        <f ca="1">IF(G1686=$E$2+1,D1673,INDIRECT(ADDRESS(4+MOD(IF(G1686&lt;$E$2+1,G1686,$E$2+$E$2+2-G1686)-A1686+2*$E$2+1,2*$E$2+1),3)))</f>
        <v>Player 33 or Rest</v>
      </c>
      <c r="D1686" s="3" t="str">
        <f ca="1" t="shared" si="39"/>
        <v>Player 14</v>
      </c>
      <c r="E1686" s="3"/>
      <c r="F1686" s="3"/>
      <c r="G1686">
        <f>1+MOD(A1686+D1672-2,2*$E$2+1)</f>
        <v>24</v>
      </c>
    </row>
    <row r="1687" spans="1:7" ht="12.75">
      <c r="A1687" s="3">
        <v>12</v>
      </c>
      <c r="B1687" s="4">
        <f t="shared" si="40"/>
        <v>9</v>
      </c>
      <c r="C1687" s="4" t="str">
        <f ca="1">IF(G1687=$E$2+1,D1673,INDIRECT(ADDRESS(4+MOD(IF(G1687&lt;$E$2+1,G1687,$E$2+$E$2+2-G1687)-A1687+2*$E$2+1,2*$E$2+1),3)))</f>
        <v>Player 31</v>
      </c>
      <c r="D1687" s="3" t="str">
        <f ca="1" t="shared" si="39"/>
        <v>Player 14</v>
      </c>
      <c r="E1687" s="3"/>
      <c r="F1687" s="3"/>
      <c r="G1687">
        <f>1+MOD(A1687+D1672-2,2*$E$2+1)</f>
        <v>25</v>
      </c>
    </row>
    <row r="1688" spans="1:7" ht="12.75">
      <c r="A1688" s="3">
        <v>13</v>
      </c>
      <c r="B1688" s="4">
        <f t="shared" si="40"/>
        <v>8</v>
      </c>
      <c r="C1688" s="4" t="str">
        <f ca="1">IF(G1688=$E$2+1,D1673,INDIRECT(ADDRESS(4+MOD(IF(G1688&lt;$E$2+1,G1688,$E$2+$E$2+2-G1688)-A1688+2*$E$2+1,2*$E$2+1),3)))</f>
        <v>Player 29</v>
      </c>
      <c r="D1688" s="3" t="str">
        <f ca="1" t="shared" si="39"/>
        <v>Player 14</v>
      </c>
      <c r="E1688" s="3"/>
      <c r="F1688" s="3"/>
      <c r="G1688">
        <f>1+MOD(A1688+D1672-2,2*$E$2+1)</f>
        <v>26</v>
      </c>
    </row>
    <row r="1689" spans="1:7" ht="12.75">
      <c r="A1689" s="3">
        <v>14</v>
      </c>
      <c r="B1689" s="4">
        <f t="shared" si="40"/>
        <v>7</v>
      </c>
      <c r="C1689" s="4" t="str">
        <f ca="1">IF(G1689=$E$2+1,D1673,INDIRECT(ADDRESS(4+MOD(IF(G1689&lt;$E$2+1,G1689,$E$2+$E$2+2-G1689)-A1689+2*$E$2+1,2*$E$2+1),3)))</f>
        <v>Player 27</v>
      </c>
      <c r="D1689" s="3" t="str">
        <f ca="1" t="shared" si="39"/>
        <v>Player 14</v>
      </c>
      <c r="E1689" s="3"/>
      <c r="F1689" s="3"/>
      <c r="G1689">
        <f>1+MOD(A1689+D1672-2,2*$E$2+1)</f>
        <v>27</v>
      </c>
    </row>
    <row r="1690" spans="1:7" ht="12.75">
      <c r="A1690" s="3">
        <v>15</v>
      </c>
      <c r="B1690" s="4">
        <f t="shared" si="40"/>
        <v>6</v>
      </c>
      <c r="C1690" s="4" t="str">
        <f ca="1">IF(G1690=$E$2+1,D1673,INDIRECT(ADDRESS(4+MOD(IF(G1690&lt;$E$2+1,G1690,$E$2+$E$2+2-G1690)-A1690+2*$E$2+1,2*$E$2+1),3)))</f>
        <v>Player 25</v>
      </c>
      <c r="D1690" s="3" t="str">
        <f ca="1" t="shared" si="39"/>
        <v>Player 14</v>
      </c>
      <c r="E1690" s="3"/>
      <c r="F1690" s="3"/>
      <c r="G1690">
        <f>1+MOD(A1690+D1672-2,2*$E$2+1)</f>
        <v>28</v>
      </c>
    </row>
    <row r="1691" spans="1:7" ht="12.75">
      <c r="A1691" s="3">
        <v>16</v>
      </c>
      <c r="B1691" s="4">
        <f t="shared" si="40"/>
        <v>5</v>
      </c>
      <c r="C1691" s="4" t="str">
        <f ca="1">IF(G1691=$E$2+1,D1673,INDIRECT(ADDRESS(4+MOD(IF(G1691&lt;$E$2+1,G1691,$E$2+$E$2+2-G1691)-A1691+2*$E$2+1,2*$E$2+1),3)))</f>
        <v>Player 23</v>
      </c>
      <c r="D1691" s="3" t="str">
        <f ca="1" t="shared" si="39"/>
        <v>Player 14</v>
      </c>
      <c r="E1691" s="3"/>
      <c r="F1691" s="3"/>
      <c r="G1691">
        <f>1+MOD(A1691+D1672-2,2*$E$2+1)</f>
        <v>29</v>
      </c>
    </row>
    <row r="1692" spans="1:7" ht="12.75">
      <c r="A1692" s="3">
        <v>17</v>
      </c>
      <c r="B1692" s="4">
        <f t="shared" si="40"/>
        <v>4</v>
      </c>
      <c r="C1692" s="4" t="str">
        <f ca="1">IF(G1692=$E$2+1,D1673,INDIRECT(ADDRESS(4+MOD(IF(G1692&lt;$E$2+1,G1692,$E$2+$E$2+2-G1692)-A1692+2*$E$2+1,2*$E$2+1),3)))</f>
        <v>Player 21</v>
      </c>
      <c r="D1692" s="3" t="str">
        <f ca="1" t="shared" si="39"/>
        <v>Player 14</v>
      </c>
      <c r="E1692" s="3"/>
      <c r="F1692" s="3"/>
      <c r="G1692">
        <f>1+MOD(A1692+D1672-2,2*$E$2+1)</f>
        <v>30</v>
      </c>
    </row>
    <row r="1693" spans="1:7" ht="12.75">
      <c r="A1693" s="3">
        <v>18</v>
      </c>
      <c r="B1693" s="4">
        <f t="shared" si="40"/>
        <v>3</v>
      </c>
      <c r="C1693" s="4" t="str">
        <f ca="1">IF(G1693=$E$2+1,D1673,INDIRECT(ADDRESS(4+MOD(IF(G1693&lt;$E$2+1,G1693,$E$2+$E$2+2-G1693)-A1693+2*$E$2+1,2*$E$2+1),3)))</f>
        <v>Player 19</v>
      </c>
      <c r="D1693" s="3" t="str">
        <f ca="1" t="shared" si="39"/>
        <v>Player 14</v>
      </c>
      <c r="E1693" s="3"/>
      <c r="F1693" s="3"/>
      <c r="G1693">
        <f>1+MOD(A1693+D1672-2,2*$E$2+1)</f>
        <v>31</v>
      </c>
    </row>
    <row r="1694" spans="1:7" ht="12.75">
      <c r="A1694" s="3">
        <v>19</v>
      </c>
      <c r="B1694" s="4">
        <f t="shared" si="40"/>
        <v>2</v>
      </c>
      <c r="C1694" s="4" t="str">
        <f ca="1">IF(G1694=$E$2+1,D1673,INDIRECT(ADDRESS(4+MOD(IF(G1694&lt;$E$2+1,G1694,$E$2+$E$2+2-G1694)-A1694+2*$E$2+1,2*$E$2+1),3)))</f>
        <v>Player 17</v>
      </c>
      <c r="D1694" s="3" t="str">
        <f ca="1" t="shared" si="39"/>
        <v>Player 14</v>
      </c>
      <c r="E1694" s="3"/>
      <c r="F1694" s="3"/>
      <c r="G1694">
        <f>1+MOD(A1694+D1672-2,2*$E$2+1)</f>
        <v>32</v>
      </c>
    </row>
    <row r="1695" spans="1:7" ht="12.75">
      <c r="A1695" s="3">
        <v>20</v>
      </c>
      <c r="B1695" s="4">
        <f t="shared" si="40"/>
        <v>1</v>
      </c>
      <c r="C1695" s="4" t="str">
        <f ca="1">IF(G1695=$E$2+1,D1673,INDIRECT(ADDRESS(4+MOD(IF(G1695&lt;$E$2+1,G1695,$E$2+$E$2+2-G1695)-A1695+2*$E$2+1,2*$E$2+1),3)))</f>
        <v>Player 15</v>
      </c>
      <c r="D1695" s="3" t="str">
        <f ca="1" t="shared" si="39"/>
        <v>Player 14</v>
      </c>
      <c r="E1695" s="3"/>
      <c r="F1695" s="3"/>
      <c r="G1695">
        <f>1+MOD(A1695+D1672-2,2*$E$2+1)</f>
        <v>33</v>
      </c>
    </row>
    <row r="1696" spans="1:7" ht="12.75">
      <c r="A1696" s="3">
        <v>21</v>
      </c>
      <c r="B1696" s="4">
        <f t="shared" si="40"/>
        <v>1</v>
      </c>
      <c r="C1696" s="4" t="str">
        <f ca="1">IF(G1696=$E$2+1,D1673,INDIRECT(ADDRESS(4+MOD(IF(G1696&lt;$E$2+1,G1696,$E$2+$E$2+2-G1696)-A1696+2*$E$2+1,2*$E$2+1),3)))</f>
        <v>Player 14</v>
      </c>
      <c r="D1696" s="3" t="str">
        <f ca="1" t="shared" si="39"/>
        <v>Player 13</v>
      </c>
      <c r="E1696" s="3"/>
      <c r="F1696" s="3"/>
      <c r="G1696">
        <f>1+MOD(A1696+D1672-2,2*$E$2+1)</f>
        <v>1</v>
      </c>
    </row>
    <row r="1697" spans="1:7" ht="12.75">
      <c r="A1697" s="3">
        <v>22</v>
      </c>
      <c r="B1697" s="4">
        <f>IF(G1697=$E$2+1,0,IF(G1697&lt;$E$2+1,G1697,$E$2+$E$2+2-G1697))</f>
        <v>2</v>
      </c>
      <c r="C1697" s="4" t="str">
        <f ca="1">IF(G1697=$E$2+1,D1673,INDIRECT(ADDRESS(4+MOD(IF(G1697&lt;$E$2+1,G1697,$E$2+$E$2+2-G1697)-A1697+2*$E$2+1,2*$E$2+1),3)))</f>
        <v>Player 14</v>
      </c>
      <c r="D1697" s="3" t="str">
        <f ca="1" t="shared" si="39"/>
        <v>Player 11</v>
      </c>
      <c r="E1697" s="3"/>
      <c r="F1697" s="3"/>
      <c r="G1697">
        <f>1+MOD(A1697+D1672-2,2*$E$2+1)</f>
        <v>2</v>
      </c>
    </row>
    <row r="1698" spans="1:7" ht="12.75">
      <c r="A1698" s="3">
        <v>23</v>
      </c>
      <c r="B1698" s="4">
        <f>IF(G1698=$E$2+1,0,IF(G1698&lt;$E$2+1,G1698,$E$2+$E$2+2-G1698))</f>
        <v>3</v>
      </c>
      <c r="C1698" s="4" t="str">
        <f ca="1">IF(G1698=$E$2+1,D1673,INDIRECT(ADDRESS(4+MOD(IF(G1698&lt;$E$2+1,G1698,$E$2+$E$2+2-G1698)-A1698+2*$E$2+1,2*$E$2+1),3)))</f>
        <v>Player 14</v>
      </c>
      <c r="D1698" s="3" t="str">
        <f ca="1" t="shared" si="39"/>
        <v>Player 9</v>
      </c>
      <c r="E1698" s="3"/>
      <c r="F1698" s="3"/>
      <c r="G1698">
        <f>1+MOD(A1698+D1672-2,2*$E$2+1)</f>
        <v>3</v>
      </c>
    </row>
    <row r="1699" spans="1:7" ht="12.75">
      <c r="A1699" s="3">
        <v>24</v>
      </c>
      <c r="B1699" s="4">
        <f aca="true" t="shared" si="41" ref="B1699:B1708">IF(G1699=$E$2+1,0,IF(G1699&lt;$E$2+1,G1699,$E$2+$E$2+2-G1699))</f>
        <v>4</v>
      </c>
      <c r="C1699" s="4" t="str">
        <f ca="1">IF(G1699=$E$2+1,D1673,INDIRECT(ADDRESS(4+MOD(IF(G1699&lt;$E$2+1,G1699,$E$2+$E$2+2-G1699)-A1699+2*$E$2+1,2*$E$2+1),3)))</f>
        <v>Player 14</v>
      </c>
      <c r="D1699" s="3" t="str">
        <f ca="1" t="shared" si="39"/>
        <v>Player 7</v>
      </c>
      <c r="E1699" s="3"/>
      <c r="F1699" s="3"/>
      <c r="G1699">
        <f>1+MOD(A1699+D1672-2,2*$E$2+1)</f>
        <v>4</v>
      </c>
    </row>
    <row r="1700" spans="1:7" ht="12.75">
      <c r="A1700" s="3">
        <v>25</v>
      </c>
      <c r="B1700" s="4">
        <f t="shared" si="41"/>
        <v>5</v>
      </c>
      <c r="C1700" s="4" t="str">
        <f ca="1">IF(G1700=$E$2+1,D1673,INDIRECT(ADDRESS(4+MOD(IF(G1700&lt;$E$2+1,G1700,$E$2+$E$2+2-G1700)-A1700+2*$E$2+1,2*$E$2+1),3)))</f>
        <v>Player 14</v>
      </c>
      <c r="D1700" s="3" t="str">
        <f ca="1" t="shared" si="39"/>
        <v>Player 5</v>
      </c>
      <c r="E1700" s="3"/>
      <c r="F1700" s="3"/>
      <c r="G1700">
        <f>1+MOD(A1700+D1672-2,2*$E$2+1)</f>
        <v>5</v>
      </c>
    </row>
    <row r="1701" spans="1:7" ht="12.75">
      <c r="A1701" s="3">
        <v>26</v>
      </c>
      <c r="B1701" s="4">
        <f t="shared" si="41"/>
        <v>6</v>
      </c>
      <c r="C1701" s="4" t="str">
        <f ca="1">IF(G1701=$E$2+1,D1673,INDIRECT(ADDRESS(4+MOD(IF(G1701&lt;$E$2+1,G1701,$E$2+$E$2+2-G1701)-A1701+2*$E$2+1,2*$E$2+1),3)))</f>
        <v>Player 14</v>
      </c>
      <c r="D1701" s="3" t="str">
        <f ca="1" t="shared" si="39"/>
        <v>Player 3</v>
      </c>
      <c r="E1701" s="3"/>
      <c r="F1701" s="3"/>
      <c r="G1701">
        <f>1+MOD(A1701+D1672-2,2*$E$2+1)</f>
        <v>6</v>
      </c>
    </row>
    <row r="1702" spans="1:7" ht="12.75">
      <c r="A1702" s="3">
        <v>27</v>
      </c>
      <c r="B1702" s="4">
        <f t="shared" si="41"/>
        <v>7</v>
      </c>
      <c r="C1702" s="4" t="str">
        <f ca="1">IF(G1702=$E$2+1,D1673,INDIRECT(ADDRESS(4+MOD(IF(G1702&lt;$E$2+1,G1702,$E$2+$E$2+2-G1702)-A1702+2*$E$2+1,2*$E$2+1),3)))</f>
        <v>Player 14</v>
      </c>
      <c r="D1702" s="3" t="str">
        <f ca="1" t="shared" si="39"/>
        <v>Player 1</v>
      </c>
      <c r="E1702" s="3"/>
      <c r="F1702" s="3"/>
      <c r="G1702">
        <f>1+MOD(A1702+D1672-2,2*$E$2+1)</f>
        <v>7</v>
      </c>
    </row>
    <row r="1703" spans="1:7" ht="12.75">
      <c r="A1703" s="3">
        <v>28</v>
      </c>
      <c r="B1703" s="4">
        <f t="shared" si="41"/>
        <v>8</v>
      </c>
      <c r="C1703" s="4" t="str">
        <f ca="1">IF(G1703=$E$2+1,D1673,INDIRECT(ADDRESS(4+MOD(IF(G1703&lt;$E$2+1,G1703,$E$2+$E$2+2-G1703)-A1703+2*$E$2+1,2*$E$2+1),3)))</f>
        <v>Player 14</v>
      </c>
      <c r="D1703" s="3" t="str">
        <f ca="1" t="shared" si="39"/>
        <v>Player 32</v>
      </c>
      <c r="E1703" s="3"/>
      <c r="F1703" s="3"/>
      <c r="G1703">
        <f>1+MOD(A1703+D1672-2,2*$E$2+1)</f>
        <v>8</v>
      </c>
    </row>
    <row r="1704" spans="1:7" ht="12.75">
      <c r="A1704" s="3">
        <v>29</v>
      </c>
      <c r="B1704" s="4">
        <f t="shared" si="41"/>
        <v>9</v>
      </c>
      <c r="C1704" s="4" t="str">
        <f ca="1">IF(G1704=$E$2+1,D1673,INDIRECT(ADDRESS(4+MOD(IF(G1704&lt;$E$2+1,G1704,$E$2+$E$2+2-G1704)-A1704+2*$E$2+1,2*$E$2+1),3)))</f>
        <v>Player 14</v>
      </c>
      <c r="D1704" s="3" t="str">
        <f ca="1" t="shared" si="39"/>
        <v>Player 30</v>
      </c>
      <c r="E1704" s="3"/>
      <c r="F1704" s="3"/>
      <c r="G1704">
        <f>1+MOD(A1704+D1672-2,2*$E$2+1)</f>
        <v>9</v>
      </c>
    </row>
    <row r="1705" spans="1:7" ht="12.75">
      <c r="A1705" s="3">
        <v>30</v>
      </c>
      <c r="B1705" s="4">
        <f t="shared" si="41"/>
        <v>10</v>
      </c>
      <c r="C1705" s="4" t="str">
        <f ca="1">IF(G1705=$E$2+1,D1673,INDIRECT(ADDRESS(4+MOD(IF(G1705&lt;$E$2+1,G1705,$E$2+$E$2+2-G1705)-A1705+2*$E$2+1,2*$E$2+1),3)))</f>
        <v>Player 14</v>
      </c>
      <c r="D1705" s="3" t="str">
        <f ca="1" t="shared" si="39"/>
        <v>Player 28</v>
      </c>
      <c r="E1705" s="3"/>
      <c r="F1705" s="3"/>
      <c r="G1705">
        <f>1+MOD(A1705+D1672-2,2*$E$2+1)</f>
        <v>10</v>
      </c>
    </row>
    <row r="1706" spans="1:7" ht="12.75">
      <c r="A1706" s="3">
        <v>31</v>
      </c>
      <c r="B1706" s="4">
        <f t="shared" si="41"/>
        <v>11</v>
      </c>
      <c r="C1706" s="4" t="str">
        <f ca="1">IF(G1706=$E$2+1,D1673,INDIRECT(ADDRESS(4+MOD(IF(G1706&lt;$E$2+1,G1706,$E$2+$E$2+2-G1706)-A1706+2*$E$2+1,2*$E$2+1),3)))</f>
        <v>Player 14</v>
      </c>
      <c r="D1706" s="3" t="str">
        <f ca="1" t="shared" si="39"/>
        <v>Player 26</v>
      </c>
      <c r="E1706" s="3"/>
      <c r="F1706" s="3"/>
      <c r="G1706">
        <f>1+MOD(A1706+D1672-2,2*$E$2+1)</f>
        <v>11</v>
      </c>
    </row>
    <row r="1707" spans="1:7" ht="12.75">
      <c r="A1707" s="3">
        <v>32</v>
      </c>
      <c r="B1707" s="4">
        <f t="shared" si="41"/>
        <v>12</v>
      </c>
      <c r="C1707" s="4" t="str">
        <f ca="1">IF(G1707=$E$2+1,D1673,INDIRECT(ADDRESS(4+MOD(IF(G1707&lt;$E$2+1,G1707,$E$2+$E$2+2-G1707)-A1707+2*$E$2+1,2*$E$2+1),3)))</f>
        <v>Player 14</v>
      </c>
      <c r="D1707" s="3" t="str">
        <f ca="1" t="shared" si="39"/>
        <v>Player 24</v>
      </c>
      <c r="E1707" s="3"/>
      <c r="F1707" s="3"/>
      <c r="G1707">
        <f>1+MOD(A1707+D1672-2,2*$E$2+1)</f>
        <v>12</v>
      </c>
    </row>
    <row r="1708" spans="1:7" ht="12.75">
      <c r="A1708" s="3">
        <v>33</v>
      </c>
      <c r="B1708" s="4">
        <f t="shared" si="41"/>
        <v>13</v>
      </c>
      <c r="C1708" s="4" t="str">
        <f ca="1">IF(G1708=$E$2+1,D1673,INDIRECT(ADDRESS(4+MOD(IF(G1708&lt;$E$2+1,G1708,$E$2+$E$2+2-G1708)-A1708+2*$E$2+1,2*$E$2+1),3)))</f>
        <v>Player 14</v>
      </c>
      <c r="D1708" s="3" t="str">
        <f ca="1" t="shared" si="39"/>
        <v>Player 22</v>
      </c>
      <c r="E1708" s="3"/>
      <c r="F1708" s="3"/>
      <c r="G1708">
        <f>1+MOD(A1708+D1672-2,2*$E$2+1)</f>
        <v>13</v>
      </c>
    </row>
    <row r="1716" spans="1:6" ht="12.75">
      <c r="A1716" t="s">
        <v>46</v>
      </c>
      <c r="C1716" s="1" t="s">
        <v>47</v>
      </c>
      <c r="D1716" s="2">
        <v>15</v>
      </c>
      <c r="F1716"/>
    </row>
    <row r="1717" spans="3:6" ht="12.75">
      <c r="C1717" s="1" t="s">
        <v>48</v>
      </c>
      <c r="D1717" s="2" t="str">
        <f ca="1">INDIRECT(ADDRESS(3+D1716,3))</f>
        <v>Player 15</v>
      </c>
      <c r="F1717"/>
    </row>
    <row r="1718" ht="12.75">
      <c r="F1718"/>
    </row>
    <row r="1719" spans="1:7" ht="12.75">
      <c r="A1719" s="3" t="s">
        <v>51</v>
      </c>
      <c r="B1719" s="13" t="s">
        <v>5</v>
      </c>
      <c r="C1719" s="4" t="s">
        <v>11</v>
      </c>
      <c r="D1719" s="3" t="s">
        <v>10</v>
      </c>
      <c r="E1719" s="5" t="s">
        <v>3</v>
      </c>
      <c r="F1719" s="3" t="s">
        <v>4</v>
      </c>
      <c r="G1719" t="s">
        <v>49</v>
      </c>
    </row>
    <row r="1720" spans="1:7" ht="12.75">
      <c r="A1720" s="3">
        <v>1</v>
      </c>
      <c r="B1720" s="4">
        <f>IF(G1720=$E$2+1,0,IF(G1720&lt;$E$2+1,G1720,$E$2+$E$2+2-G1720))</f>
        <v>15</v>
      </c>
      <c r="C1720" s="4" t="str">
        <f ca="1">IF(G1720=$E$2+1,D1717,INDIRECT(ADDRESS(4+MOD(IF(G1720&lt;$E$2+1,G1720,$E$2+$E$2+2-G1720)-A1720+2*$E$2+1,2*$E$2+1),3)))</f>
        <v>Player 15</v>
      </c>
      <c r="D1720" s="3" t="str">
        <f aca="true" ca="1" t="shared" si="42" ref="D1720:D1752">IF(G1720=$E$2+1,$F$3,INDIRECT(ADDRESS(4+MOD(IF(G1720&lt;$E$2+1,$E$2+$E$2+2-G1720,G1720)-A1720+2*$E$2+1,2*$E$2+1),3)))</f>
        <v>Player 19</v>
      </c>
      <c r="E1720" s="5"/>
      <c r="F1720" s="3"/>
      <c r="G1720">
        <f>1+MOD(A1720+D1716-2,2*$E$2+1)</f>
        <v>15</v>
      </c>
    </row>
    <row r="1721" spans="1:7" ht="12.75">
      <c r="A1721" s="3">
        <v>2</v>
      </c>
      <c r="B1721" s="4">
        <f aca="true" t="shared" si="43" ref="B1721:B1740">IF(G1721=$E$2+1,0,IF(G1721&lt;$E$2+1,G1721,$E$2+$E$2+2-G1721))</f>
        <v>16</v>
      </c>
      <c r="C1721" s="4" t="str">
        <f ca="1">IF(G1721=$E$2+1,D1717,INDIRECT(ADDRESS(4+MOD(IF(G1721&lt;$E$2+1,G1721,$E$2+$E$2+2-G1721)-A1721+2*$E$2+1,2*$E$2+1),3)))</f>
        <v>Player 15</v>
      </c>
      <c r="D1721" s="3" t="str">
        <f ca="1" t="shared" si="42"/>
        <v>Player 17</v>
      </c>
      <c r="E1721" s="5"/>
      <c r="F1721" s="3"/>
      <c r="G1721">
        <f>1+MOD(A1721+D1716-2,2*$E$2+1)</f>
        <v>16</v>
      </c>
    </row>
    <row r="1722" spans="1:7" ht="12.75">
      <c r="A1722" s="3">
        <v>3</v>
      </c>
      <c r="B1722" s="4">
        <f t="shared" si="43"/>
        <v>0</v>
      </c>
      <c r="C1722" s="4" t="str">
        <f ca="1">IF(G1722=$E$2+1,D1717,INDIRECT(ADDRESS(4+MOD(IF(G1722&lt;$E$2+1,G1722,$E$2+$E$2+2-G1722)-A1722+2*$E$2+1,2*$E$2+1),3)))</f>
        <v>Player 15</v>
      </c>
      <c r="D1722" s="3" t="str">
        <f ca="1" t="shared" si="42"/>
        <v>Rest</v>
      </c>
      <c r="E1722" s="3"/>
      <c r="F1722" s="3"/>
      <c r="G1722">
        <f>1+MOD(A1722+D1716-2,2*$E$2+1)</f>
        <v>17</v>
      </c>
    </row>
    <row r="1723" spans="1:7" ht="12.75">
      <c r="A1723" s="3">
        <v>4</v>
      </c>
      <c r="B1723" s="4">
        <f t="shared" si="43"/>
        <v>16</v>
      </c>
      <c r="C1723" s="4" t="str">
        <f ca="1">IF(G1723=$E$2+1,D1717,INDIRECT(ADDRESS(4+MOD(IF(G1723&lt;$E$2+1,G1723,$E$2+$E$2+2-G1723)-A1723+2*$E$2+1,2*$E$2+1),3)))</f>
        <v>Player 13</v>
      </c>
      <c r="D1723" s="3" t="str">
        <f ca="1" t="shared" si="42"/>
        <v>Player 15</v>
      </c>
      <c r="E1723" s="3"/>
      <c r="F1723" s="3"/>
      <c r="G1723">
        <f>1+MOD(A1723+D1716-2,2*$E$2+1)</f>
        <v>18</v>
      </c>
    </row>
    <row r="1724" spans="1:7" ht="12.75">
      <c r="A1724" s="3">
        <v>5</v>
      </c>
      <c r="B1724" s="4">
        <f t="shared" si="43"/>
        <v>15</v>
      </c>
      <c r="C1724" s="4" t="str">
        <f ca="1">IF(G1724=$E$2+1,D1717,INDIRECT(ADDRESS(4+MOD(IF(G1724&lt;$E$2+1,G1724,$E$2+$E$2+2-G1724)-A1724+2*$E$2+1,2*$E$2+1),3)))</f>
        <v>Player 11</v>
      </c>
      <c r="D1724" s="3" t="str">
        <f ca="1" t="shared" si="42"/>
        <v>Player 15</v>
      </c>
      <c r="E1724" s="3"/>
      <c r="F1724" s="3"/>
      <c r="G1724">
        <f>1+MOD(A1724+D1716-2,2*$E$2+1)</f>
        <v>19</v>
      </c>
    </row>
    <row r="1725" spans="1:7" ht="12.75">
      <c r="A1725" s="3">
        <v>6</v>
      </c>
      <c r="B1725" s="4">
        <f t="shared" si="43"/>
        <v>14</v>
      </c>
      <c r="C1725" s="4" t="str">
        <f ca="1">IF(G1725=$E$2+1,D1717,INDIRECT(ADDRESS(4+MOD(IF(G1725&lt;$E$2+1,G1725,$E$2+$E$2+2-G1725)-A1725+2*$E$2+1,2*$E$2+1),3)))</f>
        <v>Player 9</v>
      </c>
      <c r="D1725" s="3" t="str">
        <f ca="1" t="shared" si="42"/>
        <v>Player 15</v>
      </c>
      <c r="E1725" s="3"/>
      <c r="F1725" s="3"/>
      <c r="G1725">
        <f>1+MOD(A1725+D1716-2,2*$E$2+1)</f>
        <v>20</v>
      </c>
    </row>
    <row r="1726" spans="1:7" ht="12.75">
      <c r="A1726" s="3">
        <v>7</v>
      </c>
      <c r="B1726" s="4">
        <f t="shared" si="43"/>
        <v>13</v>
      </c>
      <c r="C1726" s="4" t="str">
        <f ca="1">IF(G1726=$E$2+1,D1717,INDIRECT(ADDRESS(4+MOD(IF(G1726&lt;$E$2+1,G1726,$E$2+$E$2+2-G1726)-A1726+2*$E$2+1,2*$E$2+1),3)))</f>
        <v>Player 7</v>
      </c>
      <c r="D1726" s="3" t="str">
        <f ca="1" t="shared" si="42"/>
        <v>Player 15</v>
      </c>
      <c r="E1726" s="3"/>
      <c r="F1726" s="3"/>
      <c r="G1726">
        <f>1+MOD(A1726+D1716-2,2*$E$2+1)</f>
        <v>21</v>
      </c>
    </row>
    <row r="1727" spans="1:7" ht="12.75">
      <c r="A1727" s="3">
        <v>8</v>
      </c>
      <c r="B1727" s="4">
        <f t="shared" si="43"/>
        <v>12</v>
      </c>
      <c r="C1727" s="4" t="str">
        <f ca="1">IF(G1727=$E$2+1,D1717,INDIRECT(ADDRESS(4+MOD(IF(G1727&lt;$E$2+1,G1727,$E$2+$E$2+2-G1727)-A1727+2*$E$2+1,2*$E$2+1),3)))</f>
        <v>Player 5</v>
      </c>
      <c r="D1727" s="3" t="str">
        <f ca="1" t="shared" si="42"/>
        <v>Player 15</v>
      </c>
      <c r="E1727" s="3"/>
      <c r="F1727" s="3"/>
      <c r="G1727">
        <f>1+MOD(A1727+D1716-2,2*$E$2+1)</f>
        <v>22</v>
      </c>
    </row>
    <row r="1728" spans="1:7" ht="12.75">
      <c r="A1728" s="3">
        <v>9</v>
      </c>
      <c r="B1728" s="4">
        <f t="shared" si="43"/>
        <v>11</v>
      </c>
      <c r="C1728" s="4" t="str">
        <f ca="1">IF(G1728=$E$2+1,D1717,INDIRECT(ADDRESS(4+MOD(IF(G1728&lt;$E$2+1,G1728,$E$2+$E$2+2-G1728)-A1728+2*$E$2+1,2*$E$2+1),3)))</f>
        <v>Player 3</v>
      </c>
      <c r="D1728" s="3" t="str">
        <f ca="1" t="shared" si="42"/>
        <v>Player 15</v>
      </c>
      <c r="E1728" s="3"/>
      <c r="F1728" s="3"/>
      <c r="G1728">
        <f>1+MOD(A1728+D1716-2,2*$E$2+1)</f>
        <v>23</v>
      </c>
    </row>
    <row r="1729" spans="1:7" ht="12.75">
      <c r="A1729" s="3">
        <v>10</v>
      </c>
      <c r="B1729" s="4">
        <f t="shared" si="43"/>
        <v>10</v>
      </c>
      <c r="C1729" s="4" t="str">
        <f ca="1">IF(G1729=$E$2+1,D1717,INDIRECT(ADDRESS(4+MOD(IF(G1729&lt;$E$2+1,G1729,$E$2+$E$2+2-G1729)-A1729+2*$E$2+1,2*$E$2+1),3)))</f>
        <v>Player 1</v>
      </c>
      <c r="D1729" s="3" t="str">
        <f ca="1" t="shared" si="42"/>
        <v>Player 15</v>
      </c>
      <c r="E1729" s="3"/>
      <c r="F1729" s="3"/>
      <c r="G1729">
        <f>1+MOD(A1729+D1716-2,2*$E$2+1)</f>
        <v>24</v>
      </c>
    </row>
    <row r="1730" spans="1:7" ht="12.75">
      <c r="A1730" s="3">
        <v>11</v>
      </c>
      <c r="B1730" s="4">
        <f t="shared" si="43"/>
        <v>9</v>
      </c>
      <c r="C1730" s="4" t="str">
        <f ca="1">IF(G1730=$E$2+1,D1717,INDIRECT(ADDRESS(4+MOD(IF(G1730&lt;$E$2+1,G1730,$E$2+$E$2+2-G1730)-A1730+2*$E$2+1,2*$E$2+1),3)))</f>
        <v>Player 32</v>
      </c>
      <c r="D1730" s="3" t="str">
        <f ca="1" t="shared" si="42"/>
        <v>Player 15</v>
      </c>
      <c r="E1730" s="3"/>
      <c r="F1730" s="3"/>
      <c r="G1730">
        <f>1+MOD(A1730+D1716-2,2*$E$2+1)</f>
        <v>25</v>
      </c>
    </row>
    <row r="1731" spans="1:7" ht="12.75">
      <c r="A1731" s="3">
        <v>12</v>
      </c>
      <c r="B1731" s="4">
        <f t="shared" si="43"/>
        <v>8</v>
      </c>
      <c r="C1731" s="4" t="str">
        <f ca="1">IF(G1731=$E$2+1,D1717,INDIRECT(ADDRESS(4+MOD(IF(G1731&lt;$E$2+1,G1731,$E$2+$E$2+2-G1731)-A1731+2*$E$2+1,2*$E$2+1),3)))</f>
        <v>Player 30</v>
      </c>
      <c r="D1731" s="3" t="str">
        <f ca="1" t="shared" si="42"/>
        <v>Player 15</v>
      </c>
      <c r="E1731" s="3"/>
      <c r="F1731" s="3"/>
      <c r="G1731">
        <f>1+MOD(A1731+D1716-2,2*$E$2+1)</f>
        <v>26</v>
      </c>
    </row>
    <row r="1732" spans="1:7" ht="12.75">
      <c r="A1732" s="3">
        <v>13</v>
      </c>
      <c r="B1732" s="4">
        <f t="shared" si="43"/>
        <v>7</v>
      </c>
      <c r="C1732" s="4" t="str">
        <f ca="1">IF(G1732=$E$2+1,D1717,INDIRECT(ADDRESS(4+MOD(IF(G1732&lt;$E$2+1,G1732,$E$2+$E$2+2-G1732)-A1732+2*$E$2+1,2*$E$2+1),3)))</f>
        <v>Player 28</v>
      </c>
      <c r="D1732" s="3" t="str">
        <f ca="1" t="shared" si="42"/>
        <v>Player 15</v>
      </c>
      <c r="E1732" s="3"/>
      <c r="F1732" s="3"/>
      <c r="G1732">
        <f>1+MOD(A1732+D1716-2,2*$E$2+1)</f>
        <v>27</v>
      </c>
    </row>
    <row r="1733" spans="1:7" ht="12.75">
      <c r="A1733" s="3">
        <v>14</v>
      </c>
      <c r="B1733" s="4">
        <f t="shared" si="43"/>
        <v>6</v>
      </c>
      <c r="C1733" s="4" t="str">
        <f ca="1">IF(G1733=$E$2+1,D1717,INDIRECT(ADDRESS(4+MOD(IF(G1733&lt;$E$2+1,G1733,$E$2+$E$2+2-G1733)-A1733+2*$E$2+1,2*$E$2+1),3)))</f>
        <v>Player 26</v>
      </c>
      <c r="D1733" s="3" t="str">
        <f ca="1" t="shared" si="42"/>
        <v>Player 15</v>
      </c>
      <c r="E1733" s="3"/>
      <c r="F1733" s="3"/>
      <c r="G1733">
        <f>1+MOD(A1733+D1716-2,2*$E$2+1)</f>
        <v>28</v>
      </c>
    </row>
    <row r="1734" spans="1:7" ht="12.75">
      <c r="A1734" s="3">
        <v>15</v>
      </c>
      <c r="B1734" s="4">
        <f t="shared" si="43"/>
        <v>5</v>
      </c>
      <c r="C1734" s="4" t="str">
        <f ca="1">IF(G1734=$E$2+1,D1717,INDIRECT(ADDRESS(4+MOD(IF(G1734&lt;$E$2+1,G1734,$E$2+$E$2+2-G1734)-A1734+2*$E$2+1,2*$E$2+1),3)))</f>
        <v>Player 24</v>
      </c>
      <c r="D1734" s="3" t="str">
        <f ca="1" t="shared" si="42"/>
        <v>Player 15</v>
      </c>
      <c r="E1734" s="3"/>
      <c r="F1734" s="3"/>
      <c r="G1734">
        <f>1+MOD(A1734+D1716-2,2*$E$2+1)</f>
        <v>29</v>
      </c>
    </row>
    <row r="1735" spans="1:7" ht="12.75">
      <c r="A1735" s="3">
        <v>16</v>
      </c>
      <c r="B1735" s="4">
        <f t="shared" si="43"/>
        <v>4</v>
      </c>
      <c r="C1735" s="4" t="str">
        <f ca="1">IF(G1735=$E$2+1,D1717,INDIRECT(ADDRESS(4+MOD(IF(G1735&lt;$E$2+1,G1735,$E$2+$E$2+2-G1735)-A1735+2*$E$2+1,2*$E$2+1),3)))</f>
        <v>Player 22</v>
      </c>
      <c r="D1735" s="3" t="str">
        <f ca="1" t="shared" si="42"/>
        <v>Player 15</v>
      </c>
      <c r="E1735" s="3"/>
      <c r="F1735" s="3"/>
      <c r="G1735">
        <f>1+MOD(A1735+D1716-2,2*$E$2+1)</f>
        <v>30</v>
      </c>
    </row>
    <row r="1736" spans="1:7" ht="12.75">
      <c r="A1736" s="3">
        <v>17</v>
      </c>
      <c r="B1736" s="4">
        <f t="shared" si="43"/>
        <v>3</v>
      </c>
      <c r="C1736" s="4" t="str">
        <f ca="1">IF(G1736=$E$2+1,D1717,INDIRECT(ADDRESS(4+MOD(IF(G1736&lt;$E$2+1,G1736,$E$2+$E$2+2-G1736)-A1736+2*$E$2+1,2*$E$2+1),3)))</f>
        <v>Player 20</v>
      </c>
      <c r="D1736" s="3" t="str">
        <f ca="1" t="shared" si="42"/>
        <v>Player 15</v>
      </c>
      <c r="E1736" s="3"/>
      <c r="F1736" s="3"/>
      <c r="G1736">
        <f>1+MOD(A1736+D1716-2,2*$E$2+1)</f>
        <v>31</v>
      </c>
    </row>
    <row r="1737" spans="1:7" ht="12.75">
      <c r="A1737" s="3">
        <v>18</v>
      </c>
      <c r="B1737" s="4">
        <f t="shared" si="43"/>
        <v>2</v>
      </c>
      <c r="C1737" s="4" t="str">
        <f ca="1">IF(G1737=$E$2+1,D1717,INDIRECT(ADDRESS(4+MOD(IF(G1737&lt;$E$2+1,G1737,$E$2+$E$2+2-G1737)-A1737+2*$E$2+1,2*$E$2+1),3)))</f>
        <v>Player 18</v>
      </c>
      <c r="D1737" s="3" t="str">
        <f ca="1" t="shared" si="42"/>
        <v>Player 15</v>
      </c>
      <c r="E1737" s="3"/>
      <c r="F1737" s="3"/>
      <c r="G1737">
        <f>1+MOD(A1737+D1716-2,2*$E$2+1)</f>
        <v>32</v>
      </c>
    </row>
    <row r="1738" spans="1:7" ht="12.75">
      <c r="A1738" s="3">
        <v>19</v>
      </c>
      <c r="B1738" s="4">
        <f t="shared" si="43"/>
        <v>1</v>
      </c>
      <c r="C1738" s="4" t="str">
        <f ca="1">IF(G1738=$E$2+1,D1717,INDIRECT(ADDRESS(4+MOD(IF(G1738&lt;$E$2+1,G1738,$E$2+$E$2+2-G1738)-A1738+2*$E$2+1,2*$E$2+1),3)))</f>
        <v>Player 16</v>
      </c>
      <c r="D1738" s="3" t="str">
        <f ca="1" t="shared" si="42"/>
        <v>Player 15</v>
      </c>
      <c r="E1738" s="3"/>
      <c r="F1738" s="3"/>
      <c r="G1738">
        <f>1+MOD(A1738+D1716-2,2*$E$2+1)</f>
        <v>33</v>
      </c>
    </row>
    <row r="1739" spans="1:7" ht="12.75">
      <c r="A1739" s="3">
        <v>20</v>
      </c>
      <c r="B1739" s="4">
        <f t="shared" si="43"/>
        <v>1</v>
      </c>
      <c r="C1739" s="4" t="str">
        <f ca="1">IF(G1739=$E$2+1,D1717,INDIRECT(ADDRESS(4+MOD(IF(G1739&lt;$E$2+1,G1739,$E$2+$E$2+2-G1739)-A1739+2*$E$2+1,2*$E$2+1),3)))</f>
        <v>Player 15</v>
      </c>
      <c r="D1739" s="3" t="str">
        <f ca="1" t="shared" si="42"/>
        <v>Player 14</v>
      </c>
      <c r="E1739" s="3"/>
      <c r="F1739" s="3"/>
      <c r="G1739">
        <f>1+MOD(A1739+D1716-2,2*$E$2+1)</f>
        <v>1</v>
      </c>
    </row>
    <row r="1740" spans="1:7" ht="12.75">
      <c r="A1740" s="3">
        <v>21</v>
      </c>
      <c r="B1740" s="4">
        <f t="shared" si="43"/>
        <v>2</v>
      </c>
      <c r="C1740" s="4" t="str">
        <f ca="1">IF(G1740=$E$2+1,D1717,INDIRECT(ADDRESS(4+MOD(IF(G1740&lt;$E$2+1,G1740,$E$2+$E$2+2-G1740)-A1740+2*$E$2+1,2*$E$2+1),3)))</f>
        <v>Player 15</v>
      </c>
      <c r="D1740" s="3" t="str">
        <f ca="1" t="shared" si="42"/>
        <v>Player 12</v>
      </c>
      <c r="E1740" s="3"/>
      <c r="F1740" s="3"/>
      <c r="G1740">
        <f>1+MOD(A1740+D1716-2,2*$E$2+1)</f>
        <v>2</v>
      </c>
    </row>
    <row r="1741" spans="1:7" ht="12.75">
      <c r="A1741" s="3">
        <v>22</v>
      </c>
      <c r="B1741" s="4">
        <f>IF(G1741=$E$2+1,0,IF(G1741&lt;$E$2+1,G1741,$E$2+$E$2+2-G1741))</f>
        <v>3</v>
      </c>
      <c r="C1741" s="4" t="str">
        <f ca="1">IF(G1741=$E$2+1,D1717,INDIRECT(ADDRESS(4+MOD(IF(G1741&lt;$E$2+1,G1741,$E$2+$E$2+2-G1741)-A1741+2*$E$2+1,2*$E$2+1),3)))</f>
        <v>Player 15</v>
      </c>
      <c r="D1741" s="3" t="str">
        <f ca="1" t="shared" si="42"/>
        <v>Player 10</v>
      </c>
      <c r="E1741" s="3"/>
      <c r="F1741" s="3"/>
      <c r="G1741">
        <f>1+MOD(A1741+D1716-2,2*$E$2+1)</f>
        <v>3</v>
      </c>
    </row>
    <row r="1742" spans="1:7" ht="12.75">
      <c r="A1742" s="3">
        <v>23</v>
      </c>
      <c r="B1742" s="4">
        <f>IF(G1742=$E$2+1,0,IF(G1742&lt;$E$2+1,G1742,$E$2+$E$2+2-G1742))</f>
        <v>4</v>
      </c>
      <c r="C1742" s="4" t="str">
        <f ca="1">IF(G1742=$E$2+1,D1717,INDIRECT(ADDRESS(4+MOD(IF(G1742&lt;$E$2+1,G1742,$E$2+$E$2+2-G1742)-A1742+2*$E$2+1,2*$E$2+1),3)))</f>
        <v>Player 15</v>
      </c>
      <c r="D1742" s="3" t="str">
        <f ca="1" t="shared" si="42"/>
        <v>Player 8</v>
      </c>
      <c r="E1742" s="3"/>
      <c r="F1742" s="3"/>
      <c r="G1742">
        <f>1+MOD(A1742+D1716-2,2*$E$2+1)</f>
        <v>4</v>
      </c>
    </row>
    <row r="1743" spans="1:7" ht="12.75">
      <c r="A1743" s="3">
        <v>24</v>
      </c>
      <c r="B1743" s="4">
        <f aca="true" t="shared" si="44" ref="B1743:B1752">IF(G1743=$E$2+1,0,IF(G1743&lt;$E$2+1,G1743,$E$2+$E$2+2-G1743))</f>
        <v>5</v>
      </c>
      <c r="C1743" s="4" t="str">
        <f ca="1">IF(G1743=$E$2+1,D1717,INDIRECT(ADDRESS(4+MOD(IF(G1743&lt;$E$2+1,G1743,$E$2+$E$2+2-G1743)-A1743+2*$E$2+1,2*$E$2+1),3)))</f>
        <v>Player 15</v>
      </c>
      <c r="D1743" s="3" t="str">
        <f ca="1" t="shared" si="42"/>
        <v>Player 6</v>
      </c>
      <c r="E1743" s="3"/>
      <c r="F1743" s="3"/>
      <c r="G1743">
        <f>1+MOD(A1743+D1716-2,2*$E$2+1)</f>
        <v>5</v>
      </c>
    </row>
    <row r="1744" spans="1:7" ht="12.75">
      <c r="A1744" s="3">
        <v>25</v>
      </c>
      <c r="B1744" s="4">
        <f t="shared" si="44"/>
        <v>6</v>
      </c>
      <c r="C1744" s="4" t="str">
        <f ca="1">IF(G1744=$E$2+1,D1717,INDIRECT(ADDRESS(4+MOD(IF(G1744&lt;$E$2+1,G1744,$E$2+$E$2+2-G1744)-A1744+2*$E$2+1,2*$E$2+1),3)))</f>
        <v>Player 15</v>
      </c>
      <c r="D1744" s="3" t="str">
        <f ca="1" t="shared" si="42"/>
        <v>Player 4</v>
      </c>
      <c r="E1744" s="3"/>
      <c r="F1744" s="3"/>
      <c r="G1744">
        <f>1+MOD(A1744+D1716-2,2*$E$2+1)</f>
        <v>6</v>
      </c>
    </row>
    <row r="1745" spans="1:7" ht="12.75">
      <c r="A1745" s="3">
        <v>26</v>
      </c>
      <c r="B1745" s="4">
        <f t="shared" si="44"/>
        <v>7</v>
      </c>
      <c r="C1745" s="4" t="str">
        <f ca="1">IF(G1745=$E$2+1,D1717,INDIRECT(ADDRESS(4+MOD(IF(G1745&lt;$E$2+1,G1745,$E$2+$E$2+2-G1745)-A1745+2*$E$2+1,2*$E$2+1),3)))</f>
        <v>Player 15</v>
      </c>
      <c r="D1745" s="3" t="str">
        <f ca="1" t="shared" si="42"/>
        <v>Player 2</v>
      </c>
      <c r="E1745" s="3"/>
      <c r="F1745" s="3"/>
      <c r="G1745">
        <f>1+MOD(A1745+D1716-2,2*$E$2+1)</f>
        <v>7</v>
      </c>
    </row>
    <row r="1746" spans="1:7" ht="12.75">
      <c r="A1746" s="3">
        <v>27</v>
      </c>
      <c r="B1746" s="4">
        <f t="shared" si="44"/>
        <v>8</v>
      </c>
      <c r="C1746" s="4" t="str">
        <f ca="1">IF(G1746=$E$2+1,D1717,INDIRECT(ADDRESS(4+MOD(IF(G1746&lt;$E$2+1,G1746,$E$2+$E$2+2-G1746)-A1746+2*$E$2+1,2*$E$2+1),3)))</f>
        <v>Player 15</v>
      </c>
      <c r="D1746" s="3" t="str">
        <f ca="1" t="shared" si="42"/>
        <v>Player 33 or Rest</v>
      </c>
      <c r="E1746" s="3"/>
      <c r="F1746" s="3"/>
      <c r="G1746">
        <f>1+MOD(A1746+D1716-2,2*$E$2+1)</f>
        <v>8</v>
      </c>
    </row>
    <row r="1747" spans="1:7" ht="12.75">
      <c r="A1747" s="3">
        <v>28</v>
      </c>
      <c r="B1747" s="4">
        <f t="shared" si="44"/>
        <v>9</v>
      </c>
      <c r="C1747" s="4" t="str">
        <f ca="1">IF(G1747=$E$2+1,D1717,INDIRECT(ADDRESS(4+MOD(IF(G1747&lt;$E$2+1,G1747,$E$2+$E$2+2-G1747)-A1747+2*$E$2+1,2*$E$2+1),3)))</f>
        <v>Player 15</v>
      </c>
      <c r="D1747" s="3" t="str">
        <f ca="1" t="shared" si="42"/>
        <v>Player 31</v>
      </c>
      <c r="E1747" s="3"/>
      <c r="F1747" s="3"/>
      <c r="G1747">
        <f>1+MOD(A1747+D1716-2,2*$E$2+1)</f>
        <v>9</v>
      </c>
    </row>
    <row r="1748" spans="1:7" ht="12.75">
      <c r="A1748" s="3">
        <v>29</v>
      </c>
      <c r="B1748" s="4">
        <f t="shared" si="44"/>
        <v>10</v>
      </c>
      <c r="C1748" s="4" t="str">
        <f ca="1">IF(G1748=$E$2+1,D1717,INDIRECT(ADDRESS(4+MOD(IF(G1748&lt;$E$2+1,G1748,$E$2+$E$2+2-G1748)-A1748+2*$E$2+1,2*$E$2+1),3)))</f>
        <v>Player 15</v>
      </c>
      <c r="D1748" s="3" t="str">
        <f ca="1" t="shared" si="42"/>
        <v>Player 29</v>
      </c>
      <c r="E1748" s="3"/>
      <c r="F1748" s="3"/>
      <c r="G1748">
        <f>1+MOD(A1748+D1716-2,2*$E$2+1)</f>
        <v>10</v>
      </c>
    </row>
    <row r="1749" spans="1:7" ht="12.75">
      <c r="A1749" s="3">
        <v>30</v>
      </c>
      <c r="B1749" s="4">
        <f t="shared" si="44"/>
        <v>11</v>
      </c>
      <c r="C1749" s="4" t="str">
        <f ca="1">IF(G1749=$E$2+1,D1717,INDIRECT(ADDRESS(4+MOD(IF(G1749&lt;$E$2+1,G1749,$E$2+$E$2+2-G1749)-A1749+2*$E$2+1,2*$E$2+1),3)))</f>
        <v>Player 15</v>
      </c>
      <c r="D1749" s="3" t="str">
        <f ca="1" t="shared" si="42"/>
        <v>Player 27</v>
      </c>
      <c r="E1749" s="3"/>
      <c r="F1749" s="3"/>
      <c r="G1749">
        <f>1+MOD(A1749+D1716-2,2*$E$2+1)</f>
        <v>11</v>
      </c>
    </row>
    <row r="1750" spans="1:7" ht="12.75">
      <c r="A1750" s="3">
        <v>31</v>
      </c>
      <c r="B1750" s="4">
        <f t="shared" si="44"/>
        <v>12</v>
      </c>
      <c r="C1750" s="4" t="str">
        <f ca="1">IF(G1750=$E$2+1,D1717,INDIRECT(ADDRESS(4+MOD(IF(G1750&lt;$E$2+1,G1750,$E$2+$E$2+2-G1750)-A1750+2*$E$2+1,2*$E$2+1),3)))</f>
        <v>Player 15</v>
      </c>
      <c r="D1750" s="3" t="str">
        <f ca="1" t="shared" si="42"/>
        <v>Player 25</v>
      </c>
      <c r="E1750" s="3"/>
      <c r="F1750" s="3"/>
      <c r="G1750">
        <f>1+MOD(A1750+D1716-2,2*$E$2+1)</f>
        <v>12</v>
      </c>
    </row>
    <row r="1751" spans="1:7" ht="12.75">
      <c r="A1751" s="3">
        <v>32</v>
      </c>
      <c r="B1751" s="4">
        <f t="shared" si="44"/>
        <v>13</v>
      </c>
      <c r="C1751" s="4" t="str">
        <f ca="1">IF(G1751=$E$2+1,D1717,INDIRECT(ADDRESS(4+MOD(IF(G1751&lt;$E$2+1,G1751,$E$2+$E$2+2-G1751)-A1751+2*$E$2+1,2*$E$2+1),3)))</f>
        <v>Player 15</v>
      </c>
      <c r="D1751" s="3" t="str">
        <f ca="1" t="shared" si="42"/>
        <v>Player 23</v>
      </c>
      <c r="E1751" s="3"/>
      <c r="F1751" s="3"/>
      <c r="G1751">
        <f>1+MOD(A1751+D1716-2,2*$E$2+1)</f>
        <v>13</v>
      </c>
    </row>
    <row r="1752" spans="1:7" ht="12.75">
      <c r="A1752" s="3">
        <v>33</v>
      </c>
      <c r="B1752" s="4">
        <f t="shared" si="44"/>
        <v>14</v>
      </c>
      <c r="C1752" s="4" t="str">
        <f ca="1">IF(G1752=$E$2+1,D1717,INDIRECT(ADDRESS(4+MOD(IF(G1752&lt;$E$2+1,G1752,$E$2+$E$2+2-G1752)-A1752+2*$E$2+1,2*$E$2+1),3)))</f>
        <v>Player 15</v>
      </c>
      <c r="D1752" s="3" t="str">
        <f ca="1" t="shared" si="42"/>
        <v>Player 21</v>
      </c>
      <c r="E1752" s="3"/>
      <c r="F1752" s="3"/>
      <c r="G1752">
        <f>1+MOD(A1752+D1716-2,2*$E$2+1)</f>
        <v>14</v>
      </c>
    </row>
    <row r="1760" spans="1:6" ht="12.75">
      <c r="A1760" t="s">
        <v>46</v>
      </c>
      <c r="C1760" s="1" t="s">
        <v>47</v>
      </c>
      <c r="D1760" s="2">
        <v>16</v>
      </c>
      <c r="F1760"/>
    </row>
    <row r="1761" spans="3:6" ht="12.75">
      <c r="C1761" s="1" t="s">
        <v>48</v>
      </c>
      <c r="D1761" s="2" t="str">
        <f ca="1">INDIRECT(ADDRESS(3+D1760,3))</f>
        <v>Player 16</v>
      </c>
      <c r="F1761"/>
    </row>
    <row r="1762" ht="12.75">
      <c r="F1762"/>
    </row>
    <row r="1763" spans="1:7" ht="12.75">
      <c r="A1763" s="3" t="s">
        <v>51</v>
      </c>
      <c r="B1763" s="13" t="s">
        <v>5</v>
      </c>
      <c r="C1763" s="4" t="s">
        <v>11</v>
      </c>
      <c r="D1763" s="3" t="s">
        <v>10</v>
      </c>
      <c r="E1763" s="5" t="s">
        <v>3</v>
      </c>
      <c r="F1763" s="3" t="s">
        <v>4</v>
      </c>
      <c r="G1763" t="s">
        <v>49</v>
      </c>
    </row>
    <row r="1764" spans="1:7" ht="12.75">
      <c r="A1764" s="3">
        <v>1</v>
      </c>
      <c r="B1764" s="4">
        <f>IF(G1764=$E$2+1,0,IF(G1764&lt;$E$2+1,G1764,$E$2+$E$2+2-G1764))</f>
        <v>16</v>
      </c>
      <c r="C1764" s="4" t="str">
        <f ca="1">IF(G1764=$E$2+1,D1761,INDIRECT(ADDRESS(4+MOD(IF(G1764&lt;$E$2+1,G1764,$E$2+$E$2+2-G1764)-A1764+2*$E$2+1,2*$E$2+1),3)))</f>
        <v>Player 16</v>
      </c>
      <c r="D1764" s="3" t="str">
        <f aca="true" ca="1" t="shared" si="45" ref="D1764:D1796">IF(G1764=$E$2+1,$F$3,INDIRECT(ADDRESS(4+MOD(IF(G1764&lt;$E$2+1,$E$2+$E$2+2-G1764,G1764)-A1764+2*$E$2+1,2*$E$2+1),3)))</f>
        <v>Player 18</v>
      </c>
      <c r="E1764" s="5"/>
      <c r="F1764" s="3"/>
      <c r="G1764">
        <f>1+MOD(A1764+D1760-2,2*$E$2+1)</f>
        <v>16</v>
      </c>
    </row>
    <row r="1765" spans="1:7" ht="12.75">
      <c r="A1765" s="3">
        <v>2</v>
      </c>
      <c r="B1765" s="4">
        <f aca="true" t="shared" si="46" ref="B1765:B1784">IF(G1765=$E$2+1,0,IF(G1765&lt;$E$2+1,G1765,$E$2+$E$2+2-G1765))</f>
        <v>0</v>
      </c>
      <c r="C1765" s="4" t="str">
        <f ca="1">IF(G1765=$E$2+1,D1761,INDIRECT(ADDRESS(4+MOD(IF(G1765&lt;$E$2+1,G1765,$E$2+$E$2+2-G1765)-A1765+2*$E$2+1,2*$E$2+1),3)))</f>
        <v>Player 16</v>
      </c>
      <c r="D1765" s="3" t="str">
        <f ca="1" t="shared" si="45"/>
        <v>Rest</v>
      </c>
      <c r="E1765" s="5"/>
      <c r="F1765" s="3"/>
      <c r="G1765">
        <f>1+MOD(A1765+D1760-2,2*$E$2+1)</f>
        <v>17</v>
      </c>
    </row>
    <row r="1766" spans="1:7" ht="12.75">
      <c r="A1766" s="3">
        <v>3</v>
      </c>
      <c r="B1766" s="4">
        <f t="shared" si="46"/>
        <v>16</v>
      </c>
      <c r="C1766" s="4" t="str">
        <f ca="1">IF(G1766=$E$2+1,D1761,INDIRECT(ADDRESS(4+MOD(IF(G1766&lt;$E$2+1,G1766,$E$2+$E$2+2-G1766)-A1766+2*$E$2+1,2*$E$2+1),3)))</f>
        <v>Player 14</v>
      </c>
      <c r="D1766" s="3" t="str">
        <f ca="1" t="shared" si="45"/>
        <v>Player 16</v>
      </c>
      <c r="E1766" s="3"/>
      <c r="F1766" s="3"/>
      <c r="G1766">
        <f>1+MOD(A1766+D1760-2,2*$E$2+1)</f>
        <v>18</v>
      </c>
    </row>
    <row r="1767" spans="1:7" ht="12.75">
      <c r="A1767" s="3">
        <v>4</v>
      </c>
      <c r="B1767" s="4">
        <f t="shared" si="46"/>
        <v>15</v>
      </c>
      <c r="C1767" s="4" t="str">
        <f ca="1">IF(G1767=$E$2+1,D1761,INDIRECT(ADDRESS(4+MOD(IF(G1767&lt;$E$2+1,G1767,$E$2+$E$2+2-G1767)-A1767+2*$E$2+1,2*$E$2+1),3)))</f>
        <v>Player 12</v>
      </c>
      <c r="D1767" s="3" t="str">
        <f ca="1" t="shared" si="45"/>
        <v>Player 16</v>
      </c>
      <c r="E1767" s="3"/>
      <c r="F1767" s="3"/>
      <c r="G1767">
        <f>1+MOD(A1767+D1760-2,2*$E$2+1)</f>
        <v>19</v>
      </c>
    </row>
    <row r="1768" spans="1:7" ht="12.75">
      <c r="A1768" s="3">
        <v>5</v>
      </c>
      <c r="B1768" s="4">
        <f t="shared" si="46"/>
        <v>14</v>
      </c>
      <c r="C1768" s="4" t="str">
        <f ca="1">IF(G1768=$E$2+1,D1761,INDIRECT(ADDRESS(4+MOD(IF(G1768&lt;$E$2+1,G1768,$E$2+$E$2+2-G1768)-A1768+2*$E$2+1,2*$E$2+1),3)))</f>
        <v>Player 10</v>
      </c>
      <c r="D1768" s="3" t="str">
        <f ca="1" t="shared" si="45"/>
        <v>Player 16</v>
      </c>
      <c r="E1768" s="3"/>
      <c r="F1768" s="3"/>
      <c r="G1768">
        <f>1+MOD(A1768+D1760-2,2*$E$2+1)</f>
        <v>20</v>
      </c>
    </row>
    <row r="1769" spans="1:7" ht="12.75">
      <c r="A1769" s="3">
        <v>6</v>
      </c>
      <c r="B1769" s="4">
        <f t="shared" si="46"/>
        <v>13</v>
      </c>
      <c r="C1769" s="4" t="str">
        <f ca="1">IF(G1769=$E$2+1,D1761,INDIRECT(ADDRESS(4+MOD(IF(G1769&lt;$E$2+1,G1769,$E$2+$E$2+2-G1769)-A1769+2*$E$2+1,2*$E$2+1),3)))</f>
        <v>Player 8</v>
      </c>
      <c r="D1769" s="3" t="str">
        <f ca="1" t="shared" si="45"/>
        <v>Player 16</v>
      </c>
      <c r="E1769" s="3"/>
      <c r="F1769" s="3"/>
      <c r="G1769">
        <f>1+MOD(A1769+D1760-2,2*$E$2+1)</f>
        <v>21</v>
      </c>
    </row>
    <row r="1770" spans="1:7" ht="12.75">
      <c r="A1770" s="3">
        <v>7</v>
      </c>
      <c r="B1770" s="4">
        <f t="shared" si="46"/>
        <v>12</v>
      </c>
      <c r="C1770" s="4" t="str">
        <f ca="1">IF(G1770=$E$2+1,D1761,INDIRECT(ADDRESS(4+MOD(IF(G1770&lt;$E$2+1,G1770,$E$2+$E$2+2-G1770)-A1770+2*$E$2+1,2*$E$2+1),3)))</f>
        <v>Player 6</v>
      </c>
      <c r="D1770" s="3" t="str">
        <f ca="1" t="shared" si="45"/>
        <v>Player 16</v>
      </c>
      <c r="E1770" s="3"/>
      <c r="F1770" s="3"/>
      <c r="G1770">
        <f>1+MOD(A1770+D1760-2,2*$E$2+1)</f>
        <v>22</v>
      </c>
    </row>
    <row r="1771" spans="1:7" ht="12.75">
      <c r="A1771" s="3">
        <v>8</v>
      </c>
      <c r="B1771" s="4">
        <f t="shared" si="46"/>
        <v>11</v>
      </c>
      <c r="C1771" s="4" t="str">
        <f ca="1">IF(G1771=$E$2+1,D1761,INDIRECT(ADDRESS(4+MOD(IF(G1771&lt;$E$2+1,G1771,$E$2+$E$2+2-G1771)-A1771+2*$E$2+1,2*$E$2+1),3)))</f>
        <v>Player 4</v>
      </c>
      <c r="D1771" s="3" t="str">
        <f ca="1" t="shared" si="45"/>
        <v>Player 16</v>
      </c>
      <c r="E1771" s="3"/>
      <c r="F1771" s="3"/>
      <c r="G1771">
        <f>1+MOD(A1771+D1760-2,2*$E$2+1)</f>
        <v>23</v>
      </c>
    </row>
    <row r="1772" spans="1:7" ht="12.75">
      <c r="A1772" s="3">
        <v>9</v>
      </c>
      <c r="B1772" s="4">
        <f t="shared" si="46"/>
        <v>10</v>
      </c>
      <c r="C1772" s="4" t="str">
        <f ca="1">IF(G1772=$E$2+1,D1761,INDIRECT(ADDRESS(4+MOD(IF(G1772&lt;$E$2+1,G1772,$E$2+$E$2+2-G1772)-A1772+2*$E$2+1,2*$E$2+1),3)))</f>
        <v>Player 2</v>
      </c>
      <c r="D1772" s="3" t="str">
        <f ca="1" t="shared" si="45"/>
        <v>Player 16</v>
      </c>
      <c r="E1772" s="3"/>
      <c r="F1772" s="3"/>
      <c r="G1772">
        <f>1+MOD(A1772+D1760-2,2*$E$2+1)</f>
        <v>24</v>
      </c>
    </row>
    <row r="1773" spans="1:7" ht="12.75">
      <c r="A1773" s="3">
        <v>10</v>
      </c>
      <c r="B1773" s="4">
        <f t="shared" si="46"/>
        <v>9</v>
      </c>
      <c r="C1773" s="4" t="str">
        <f ca="1">IF(G1773=$E$2+1,D1761,INDIRECT(ADDRESS(4+MOD(IF(G1773&lt;$E$2+1,G1773,$E$2+$E$2+2-G1773)-A1773+2*$E$2+1,2*$E$2+1),3)))</f>
        <v>Player 33 or Rest</v>
      </c>
      <c r="D1773" s="3" t="str">
        <f ca="1" t="shared" si="45"/>
        <v>Player 16</v>
      </c>
      <c r="E1773" s="3"/>
      <c r="F1773" s="3"/>
      <c r="G1773">
        <f>1+MOD(A1773+D1760-2,2*$E$2+1)</f>
        <v>25</v>
      </c>
    </row>
    <row r="1774" spans="1:7" ht="12.75">
      <c r="A1774" s="3">
        <v>11</v>
      </c>
      <c r="B1774" s="4">
        <f t="shared" si="46"/>
        <v>8</v>
      </c>
      <c r="C1774" s="4" t="str">
        <f ca="1">IF(G1774=$E$2+1,D1761,INDIRECT(ADDRESS(4+MOD(IF(G1774&lt;$E$2+1,G1774,$E$2+$E$2+2-G1774)-A1774+2*$E$2+1,2*$E$2+1),3)))</f>
        <v>Player 31</v>
      </c>
      <c r="D1774" s="3" t="str">
        <f ca="1" t="shared" si="45"/>
        <v>Player 16</v>
      </c>
      <c r="E1774" s="3"/>
      <c r="F1774" s="3"/>
      <c r="G1774">
        <f>1+MOD(A1774+D1760-2,2*$E$2+1)</f>
        <v>26</v>
      </c>
    </row>
    <row r="1775" spans="1:7" ht="12.75">
      <c r="A1775" s="3">
        <v>12</v>
      </c>
      <c r="B1775" s="4">
        <f t="shared" si="46"/>
        <v>7</v>
      </c>
      <c r="C1775" s="4" t="str">
        <f ca="1">IF(G1775=$E$2+1,D1761,INDIRECT(ADDRESS(4+MOD(IF(G1775&lt;$E$2+1,G1775,$E$2+$E$2+2-G1775)-A1775+2*$E$2+1,2*$E$2+1),3)))</f>
        <v>Player 29</v>
      </c>
      <c r="D1775" s="3" t="str">
        <f ca="1" t="shared" si="45"/>
        <v>Player 16</v>
      </c>
      <c r="E1775" s="3"/>
      <c r="F1775" s="3"/>
      <c r="G1775">
        <f>1+MOD(A1775+D1760-2,2*$E$2+1)</f>
        <v>27</v>
      </c>
    </row>
    <row r="1776" spans="1:7" ht="12.75">
      <c r="A1776" s="3">
        <v>13</v>
      </c>
      <c r="B1776" s="4">
        <f t="shared" si="46"/>
        <v>6</v>
      </c>
      <c r="C1776" s="4" t="str">
        <f ca="1">IF(G1776=$E$2+1,D1761,INDIRECT(ADDRESS(4+MOD(IF(G1776&lt;$E$2+1,G1776,$E$2+$E$2+2-G1776)-A1776+2*$E$2+1,2*$E$2+1),3)))</f>
        <v>Player 27</v>
      </c>
      <c r="D1776" s="3" t="str">
        <f ca="1" t="shared" si="45"/>
        <v>Player 16</v>
      </c>
      <c r="E1776" s="3"/>
      <c r="F1776" s="3"/>
      <c r="G1776">
        <f>1+MOD(A1776+D1760-2,2*$E$2+1)</f>
        <v>28</v>
      </c>
    </row>
    <row r="1777" spans="1:7" ht="12.75">
      <c r="A1777" s="3">
        <v>14</v>
      </c>
      <c r="B1777" s="4">
        <f t="shared" si="46"/>
        <v>5</v>
      </c>
      <c r="C1777" s="4" t="str">
        <f ca="1">IF(G1777=$E$2+1,D1761,INDIRECT(ADDRESS(4+MOD(IF(G1777&lt;$E$2+1,G1777,$E$2+$E$2+2-G1777)-A1777+2*$E$2+1,2*$E$2+1),3)))</f>
        <v>Player 25</v>
      </c>
      <c r="D1777" s="3" t="str">
        <f ca="1" t="shared" si="45"/>
        <v>Player 16</v>
      </c>
      <c r="E1777" s="3"/>
      <c r="F1777" s="3"/>
      <c r="G1777">
        <f>1+MOD(A1777+D1760-2,2*$E$2+1)</f>
        <v>29</v>
      </c>
    </row>
    <row r="1778" spans="1:7" ht="12.75">
      <c r="A1778" s="3">
        <v>15</v>
      </c>
      <c r="B1778" s="4">
        <f t="shared" si="46"/>
        <v>4</v>
      </c>
      <c r="C1778" s="4" t="str">
        <f ca="1">IF(G1778=$E$2+1,D1761,INDIRECT(ADDRESS(4+MOD(IF(G1778&lt;$E$2+1,G1778,$E$2+$E$2+2-G1778)-A1778+2*$E$2+1,2*$E$2+1),3)))</f>
        <v>Player 23</v>
      </c>
      <c r="D1778" s="3" t="str">
        <f ca="1" t="shared" si="45"/>
        <v>Player 16</v>
      </c>
      <c r="E1778" s="3"/>
      <c r="F1778" s="3"/>
      <c r="G1778">
        <f>1+MOD(A1778+D1760-2,2*$E$2+1)</f>
        <v>30</v>
      </c>
    </row>
    <row r="1779" spans="1:7" ht="12.75">
      <c r="A1779" s="3">
        <v>16</v>
      </c>
      <c r="B1779" s="4">
        <f t="shared" si="46"/>
        <v>3</v>
      </c>
      <c r="C1779" s="4" t="str">
        <f ca="1">IF(G1779=$E$2+1,D1761,INDIRECT(ADDRESS(4+MOD(IF(G1779&lt;$E$2+1,G1779,$E$2+$E$2+2-G1779)-A1779+2*$E$2+1,2*$E$2+1),3)))</f>
        <v>Player 21</v>
      </c>
      <c r="D1779" s="3" t="str">
        <f ca="1" t="shared" si="45"/>
        <v>Player 16</v>
      </c>
      <c r="E1779" s="3"/>
      <c r="F1779" s="3"/>
      <c r="G1779">
        <f>1+MOD(A1779+D1760-2,2*$E$2+1)</f>
        <v>31</v>
      </c>
    </row>
    <row r="1780" spans="1:7" ht="12.75">
      <c r="A1780" s="3">
        <v>17</v>
      </c>
      <c r="B1780" s="4">
        <f t="shared" si="46"/>
        <v>2</v>
      </c>
      <c r="C1780" s="4" t="str">
        <f ca="1">IF(G1780=$E$2+1,D1761,INDIRECT(ADDRESS(4+MOD(IF(G1780&lt;$E$2+1,G1780,$E$2+$E$2+2-G1780)-A1780+2*$E$2+1,2*$E$2+1),3)))</f>
        <v>Player 19</v>
      </c>
      <c r="D1780" s="3" t="str">
        <f ca="1" t="shared" si="45"/>
        <v>Player 16</v>
      </c>
      <c r="E1780" s="3"/>
      <c r="F1780" s="3"/>
      <c r="G1780">
        <f>1+MOD(A1780+D1760-2,2*$E$2+1)</f>
        <v>32</v>
      </c>
    </row>
    <row r="1781" spans="1:7" ht="12.75">
      <c r="A1781" s="3">
        <v>18</v>
      </c>
      <c r="B1781" s="4">
        <f t="shared" si="46"/>
        <v>1</v>
      </c>
      <c r="C1781" s="4" t="str">
        <f ca="1">IF(G1781=$E$2+1,D1761,INDIRECT(ADDRESS(4+MOD(IF(G1781&lt;$E$2+1,G1781,$E$2+$E$2+2-G1781)-A1781+2*$E$2+1,2*$E$2+1),3)))</f>
        <v>Player 17</v>
      </c>
      <c r="D1781" s="3" t="str">
        <f ca="1" t="shared" si="45"/>
        <v>Player 16</v>
      </c>
      <c r="E1781" s="3"/>
      <c r="F1781" s="3"/>
      <c r="G1781">
        <f>1+MOD(A1781+D1760-2,2*$E$2+1)</f>
        <v>33</v>
      </c>
    </row>
    <row r="1782" spans="1:7" ht="12.75">
      <c r="A1782" s="3">
        <v>19</v>
      </c>
      <c r="B1782" s="4">
        <f t="shared" si="46"/>
        <v>1</v>
      </c>
      <c r="C1782" s="4" t="str">
        <f ca="1">IF(G1782=$E$2+1,D1761,INDIRECT(ADDRESS(4+MOD(IF(G1782&lt;$E$2+1,G1782,$E$2+$E$2+2-G1782)-A1782+2*$E$2+1,2*$E$2+1),3)))</f>
        <v>Player 16</v>
      </c>
      <c r="D1782" s="3" t="str">
        <f ca="1" t="shared" si="45"/>
        <v>Player 15</v>
      </c>
      <c r="E1782" s="3"/>
      <c r="F1782" s="3"/>
      <c r="G1782">
        <f>1+MOD(A1782+D1760-2,2*$E$2+1)</f>
        <v>1</v>
      </c>
    </row>
    <row r="1783" spans="1:7" ht="12.75">
      <c r="A1783" s="3">
        <v>20</v>
      </c>
      <c r="B1783" s="4">
        <f t="shared" si="46"/>
        <v>2</v>
      </c>
      <c r="C1783" s="4" t="str">
        <f ca="1">IF(G1783=$E$2+1,D1761,INDIRECT(ADDRESS(4+MOD(IF(G1783&lt;$E$2+1,G1783,$E$2+$E$2+2-G1783)-A1783+2*$E$2+1,2*$E$2+1),3)))</f>
        <v>Player 16</v>
      </c>
      <c r="D1783" s="3" t="str">
        <f ca="1" t="shared" si="45"/>
        <v>Player 13</v>
      </c>
      <c r="E1783" s="3"/>
      <c r="F1783" s="3"/>
      <c r="G1783">
        <f>1+MOD(A1783+D1760-2,2*$E$2+1)</f>
        <v>2</v>
      </c>
    </row>
    <row r="1784" spans="1:7" ht="12.75">
      <c r="A1784" s="3">
        <v>21</v>
      </c>
      <c r="B1784" s="4">
        <f t="shared" si="46"/>
        <v>3</v>
      </c>
      <c r="C1784" s="4" t="str">
        <f ca="1">IF(G1784=$E$2+1,D1761,INDIRECT(ADDRESS(4+MOD(IF(G1784&lt;$E$2+1,G1784,$E$2+$E$2+2-G1784)-A1784+2*$E$2+1,2*$E$2+1),3)))</f>
        <v>Player 16</v>
      </c>
      <c r="D1784" s="3" t="str">
        <f ca="1" t="shared" si="45"/>
        <v>Player 11</v>
      </c>
      <c r="E1784" s="3"/>
      <c r="F1784" s="3"/>
      <c r="G1784">
        <f>1+MOD(A1784+D1760-2,2*$E$2+1)</f>
        <v>3</v>
      </c>
    </row>
    <row r="1785" spans="1:7" ht="12.75">
      <c r="A1785" s="3">
        <v>22</v>
      </c>
      <c r="B1785" s="4">
        <f>IF(G1785=$E$2+1,0,IF(G1785&lt;$E$2+1,G1785,$E$2+$E$2+2-G1785))</f>
        <v>4</v>
      </c>
      <c r="C1785" s="4" t="str">
        <f ca="1">IF(G1785=$E$2+1,D1761,INDIRECT(ADDRESS(4+MOD(IF(G1785&lt;$E$2+1,G1785,$E$2+$E$2+2-G1785)-A1785+2*$E$2+1,2*$E$2+1),3)))</f>
        <v>Player 16</v>
      </c>
      <c r="D1785" s="3" t="str">
        <f ca="1" t="shared" si="45"/>
        <v>Player 9</v>
      </c>
      <c r="E1785" s="3"/>
      <c r="F1785" s="3"/>
      <c r="G1785">
        <f>1+MOD(A1785+D1760-2,2*$E$2+1)</f>
        <v>4</v>
      </c>
    </row>
    <row r="1786" spans="1:7" ht="12.75">
      <c r="A1786" s="3">
        <v>23</v>
      </c>
      <c r="B1786" s="4">
        <f>IF(G1786=$E$2+1,0,IF(G1786&lt;$E$2+1,G1786,$E$2+$E$2+2-G1786))</f>
        <v>5</v>
      </c>
      <c r="C1786" s="4" t="str">
        <f ca="1">IF(G1786=$E$2+1,D1761,INDIRECT(ADDRESS(4+MOD(IF(G1786&lt;$E$2+1,G1786,$E$2+$E$2+2-G1786)-A1786+2*$E$2+1,2*$E$2+1),3)))</f>
        <v>Player 16</v>
      </c>
      <c r="D1786" s="3" t="str">
        <f ca="1" t="shared" si="45"/>
        <v>Player 7</v>
      </c>
      <c r="E1786" s="3"/>
      <c r="F1786" s="3"/>
      <c r="G1786">
        <f>1+MOD(A1786+D1760-2,2*$E$2+1)</f>
        <v>5</v>
      </c>
    </row>
    <row r="1787" spans="1:7" ht="12.75">
      <c r="A1787" s="3">
        <v>24</v>
      </c>
      <c r="B1787" s="4">
        <f aca="true" t="shared" si="47" ref="B1787:B1796">IF(G1787=$E$2+1,0,IF(G1787&lt;$E$2+1,G1787,$E$2+$E$2+2-G1787))</f>
        <v>6</v>
      </c>
      <c r="C1787" s="4" t="str">
        <f ca="1">IF(G1787=$E$2+1,D1761,INDIRECT(ADDRESS(4+MOD(IF(G1787&lt;$E$2+1,G1787,$E$2+$E$2+2-G1787)-A1787+2*$E$2+1,2*$E$2+1),3)))</f>
        <v>Player 16</v>
      </c>
      <c r="D1787" s="3" t="str">
        <f ca="1" t="shared" si="45"/>
        <v>Player 5</v>
      </c>
      <c r="E1787" s="3"/>
      <c r="F1787" s="3"/>
      <c r="G1787">
        <f>1+MOD(A1787+D1760-2,2*$E$2+1)</f>
        <v>6</v>
      </c>
    </row>
    <row r="1788" spans="1:7" ht="12.75">
      <c r="A1788" s="3">
        <v>25</v>
      </c>
      <c r="B1788" s="4">
        <f t="shared" si="47"/>
        <v>7</v>
      </c>
      <c r="C1788" s="4" t="str">
        <f ca="1">IF(G1788=$E$2+1,D1761,INDIRECT(ADDRESS(4+MOD(IF(G1788&lt;$E$2+1,G1788,$E$2+$E$2+2-G1788)-A1788+2*$E$2+1,2*$E$2+1),3)))</f>
        <v>Player 16</v>
      </c>
      <c r="D1788" s="3" t="str">
        <f ca="1" t="shared" si="45"/>
        <v>Player 3</v>
      </c>
      <c r="E1788" s="3"/>
      <c r="F1788" s="3"/>
      <c r="G1788">
        <f>1+MOD(A1788+D1760-2,2*$E$2+1)</f>
        <v>7</v>
      </c>
    </row>
    <row r="1789" spans="1:7" ht="12.75">
      <c r="A1789" s="3">
        <v>26</v>
      </c>
      <c r="B1789" s="4">
        <f t="shared" si="47"/>
        <v>8</v>
      </c>
      <c r="C1789" s="4" t="str">
        <f ca="1">IF(G1789=$E$2+1,D1761,INDIRECT(ADDRESS(4+MOD(IF(G1789&lt;$E$2+1,G1789,$E$2+$E$2+2-G1789)-A1789+2*$E$2+1,2*$E$2+1),3)))</f>
        <v>Player 16</v>
      </c>
      <c r="D1789" s="3" t="str">
        <f ca="1" t="shared" si="45"/>
        <v>Player 1</v>
      </c>
      <c r="E1789" s="3"/>
      <c r="F1789" s="3"/>
      <c r="G1789">
        <f>1+MOD(A1789+D1760-2,2*$E$2+1)</f>
        <v>8</v>
      </c>
    </row>
    <row r="1790" spans="1:7" ht="12.75">
      <c r="A1790" s="3">
        <v>27</v>
      </c>
      <c r="B1790" s="4">
        <f t="shared" si="47"/>
        <v>9</v>
      </c>
      <c r="C1790" s="4" t="str">
        <f ca="1">IF(G1790=$E$2+1,D1761,INDIRECT(ADDRESS(4+MOD(IF(G1790&lt;$E$2+1,G1790,$E$2+$E$2+2-G1790)-A1790+2*$E$2+1,2*$E$2+1),3)))</f>
        <v>Player 16</v>
      </c>
      <c r="D1790" s="3" t="str">
        <f ca="1" t="shared" si="45"/>
        <v>Player 32</v>
      </c>
      <c r="E1790" s="3"/>
      <c r="F1790" s="3"/>
      <c r="G1790">
        <f>1+MOD(A1790+D1760-2,2*$E$2+1)</f>
        <v>9</v>
      </c>
    </row>
    <row r="1791" spans="1:7" ht="12.75">
      <c r="A1791" s="3">
        <v>28</v>
      </c>
      <c r="B1791" s="4">
        <f t="shared" si="47"/>
        <v>10</v>
      </c>
      <c r="C1791" s="4" t="str">
        <f ca="1">IF(G1791=$E$2+1,D1761,INDIRECT(ADDRESS(4+MOD(IF(G1791&lt;$E$2+1,G1791,$E$2+$E$2+2-G1791)-A1791+2*$E$2+1,2*$E$2+1),3)))</f>
        <v>Player 16</v>
      </c>
      <c r="D1791" s="3" t="str">
        <f ca="1" t="shared" si="45"/>
        <v>Player 30</v>
      </c>
      <c r="E1791" s="3"/>
      <c r="F1791" s="3"/>
      <c r="G1791">
        <f>1+MOD(A1791+D1760-2,2*$E$2+1)</f>
        <v>10</v>
      </c>
    </row>
    <row r="1792" spans="1:7" ht="12.75">
      <c r="A1792" s="3">
        <v>29</v>
      </c>
      <c r="B1792" s="4">
        <f t="shared" si="47"/>
        <v>11</v>
      </c>
      <c r="C1792" s="4" t="str">
        <f ca="1">IF(G1792=$E$2+1,D1761,INDIRECT(ADDRESS(4+MOD(IF(G1792&lt;$E$2+1,G1792,$E$2+$E$2+2-G1792)-A1792+2*$E$2+1,2*$E$2+1),3)))</f>
        <v>Player 16</v>
      </c>
      <c r="D1792" s="3" t="str">
        <f ca="1" t="shared" si="45"/>
        <v>Player 28</v>
      </c>
      <c r="E1792" s="3"/>
      <c r="F1792" s="3"/>
      <c r="G1792">
        <f>1+MOD(A1792+D1760-2,2*$E$2+1)</f>
        <v>11</v>
      </c>
    </row>
    <row r="1793" spans="1:7" ht="12.75">
      <c r="A1793" s="3">
        <v>30</v>
      </c>
      <c r="B1793" s="4">
        <f t="shared" si="47"/>
        <v>12</v>
      </c>
      <c r="C1793" s="4" t="str">
        <f ca="1">IF(G1793=$E$2+1,D1761,INDIRECT(ADDRESS(4+MOD(IF(G1793&lt;$E$2+1,G1793,$E$2+$E$2+2-G1793)-A1793+2*$E$2+1,2*$E$2+1),3)))</f>
        <v>Player 16</v>
      </c>
      <c r="D1793" s="3" t="str">
        <f ca="1" t="shared" si="45"/>
        <v>Player 26</v>
      </c>
      <c r="E1793" s="3"/>
      <c r="F1793" s="3"/>
      <c r="G1793">
        <f>1+MOD(A1793+D1760-2,2*$E$2+1)</f>
        <v>12</v>
      </c>
    </row>
    <row r="1794" spans="1:7" ht="12.75">
      <c r="A1794" s="3">
        <v>31</v>
      </c>
      <c r="B1794" s="4">
        <f t="shared" si="47"/>
        <v>13</v>
      </c>
      <c r="C1794" s="4" t="str">
        <f ca="1">IF(G1794=$E$2+1,D1761,INDIRECT(ADDRESS(4+MOD(IF(G1794&lt;$E$2+1,G1794,$E$2+$E$2+2-G1794)-A1794+2*$E$2+1,2*$E$2+1),3)))</f>
        <v>Player 16</v>
      </c>
      <c r="D1794" s="3" t="str">
        <f ca="1" t="shared" si="45"/>
        <v>Player 24</v>
      </c>
      <c r="E1794" s="3"/>
      <c r="F1794" s="3"/>
      <c r="G1794">
        <f>1+MOD(A1794+D1760-2,2*$E$2+1)</f>
        <v>13</v>
      </c>
    </row>
    <row r="1795" spans="1:7" ht="12.75">
      <c r="A1795" s="3">
        <v>32</v>
      </c>
      <c r="B1795" s="4">
        <f t="shared" si="47"/>
        <v>14</v>
      </c>
      <c r="C1795" s="4" t="str">
        <f ca="1">IF(G1795=$E$2+1,D1761,INDIRECT(ADDRESS(4+MOD(IF(G1795&lt;$E$2+1,G1795,$E$2+$E$2+2-G1795)-A1795+2*$E$2+1,2*$E$2+1),3)))</f>
        <v>Player 16</v>
      </c>
      <c r="D1795" s="3" t="str">
        <f ca="1" t="shared" si="45"/>
        <v>Player 22</v>
      </c>
      <c r="E1795" s="3"/>
      <c r="F1795" s="3"/>
      <c r="G1795">
        <f>1+MOD(A1795+D1760-2,2*$E$2+1)</f>
        <v>14</v>
      </c>
    </row>
    <row r="1796" spans="1:7" ht="12.75">
      <c r="A1796" s="3">
        <v>33</v>
      </c>
      <c r="B1796" s="4">
        <f t="shared" si="47"/>
        <v>15</v>
      </c>
      <c r="C1796" s="4" t="str">
        <f ca="1">IF(G1796=$E$2+1,D1761,INDIRECT(ADDRESS(4+MOD(IF(G1796&lt;$E$2+1,G1796,$E$2+$E$2+2-G1796)-A1796+2*$E$2+1,2*$E$2+1),3)))</f>
        <v>Player 16</v>
      </c>
      <c r="D1796" s="3" t="str">
        <f ca="1" t="shared" si="45"/>
        <v>Player 20</v>
      </c>
      <c r="E1796" s="3"/>
      <c r="F1796" s="3"/>
      <c r="G1796">
        <f>1+MOD(A1796+D1760-2,2*$E$2+1)</f>
        <v>15</v>
      </c>
    </row>
    <row r="1804" spans="1:6" ht="12.75">
      <c r="A1804" t="s">
        <v>46</v>
      </c>
      <c r="C1804" s="1" t="s">
        <v>47</v>
      </c>
      <c r="D1804" s="2">
        <v>17</v>
      </c>
      <c r="F1804"/>
    </row>
    <row r="1805" spans="3:6" ht="12.75">
      <c r="C1805" s="1" t="s">
        <v>48</v>
      </c>
      <c r="D1805" s="2" t="str">
        <f ca="1">INDIRECT(ADDRESS(3+D1804,3))</f>
        <v>Player 17</v>
      </c>
      <c r="F1805"/>
    </row>
    <row r="1806" ht="12.75">
      <c r="F1806"/>
    </row>
    <row r="1807" spans="1:7" ht="12.75">
      <c r="A1807" s="3" t="s">
        <v>51</v>
      </c>
      <c r="B1807" s="13" t="s">
        <v>5</v>
      </c>
      <c r="C1807" s="4" t="s">
        <v>11</v>
      </c>
      <c r="D1807" s="3" t="s">
        <v>10</v>
      </c>
      <c r="E1807" s="5" t="s">
        <v>3</v>
      </c>
      <c r="F1807" s="3" t="s">
        <v>4</v>
      </c>
      <c r="G1807" t="s">
        <v>49</v>
      </c>
    </row>
    <row r="1808" spans="1:7" ht="12.75">
      <c r="A1808" s="3">
        <v>1</v>
      </c>
      <c r="B1808" s="4">
        <f>IF(G1808=$E$2+1,0,IF(G1808&lt;$E$2+1,G1808,$E$2+$E$2+2-G1808))</f>
        <v>0</v>
      </c>
      <c r="C1808" s="4" t="str">
        <f ca="1">IF(G1808=$E$2+1,D1805,INDIRECT(ADDRESS(4+MOD(IF(G1808&lt;$E$2+1,G1808,$E$2+$E$2+2-G1808)-A1808+2*$E$2+1,2*$E$2+1),3)))</f>
        <v>Player 17</v>
      </c>
      <c r="D1808" s="3" t="str">
        <f aca="true" ca="1" t="shared" si="48" ref="D1808:D1840">IF(G1808=$E$2+1,$F$3,INDIRECT(ADDRESS(4+MOD(IF(G1808&lt;$E$2+1,$E$2+$E$2+2-G1808,G1808)-A1808+2*$E$2+1,2*$E$2+1),3)))</f>
        <v>Rest</v>
      </c>
      <c r="E1808" s="5"/>
      <c r="F1808" s="3"/>
      <c r="G1808">
        <f>1+MOD(A1808+D1804-2,2*$E$2+1)</f>
        <v>17</v>
      </c>
    </row>
    <row r="1809" spans="1:7" ht="12.75">
      <c r="A1809" s="3">
        <v>2</v>
      </c>
      <c r="B1809" s="4">
        <f aca="true" t="shared" si="49" ref="B1809:B1828">IF(G1809=$E$2+1,0,IF(G1809&lt;$E$2+1,G1809,$E$2+$E$2+2-G1809))</f>
        <v>16</v>
      </c>
      <c r="C1809" s="4" t="str">
        <f ca="1">IF(G1809=$E$2+1,D1805,INDIRECT(ADDRESS(4+MOD(IF(G1809&lt;$E$2+1,G1809,$E$2+$E$2+2-G1809)-A1809+2*$E$2+1,2*$E$2+1),3)))</f>
        <v>Player 15</v>
      </c>
      <c r="D1809" s="3" t="str">
        <f ca="1" t="shared" si="48"/>
        <v>Player 17</v>
      </c>
      <c r="E1809" s="5"/>
      <c r="F1809" s="3"/>
      <c r="G1809">
        <f>1+MOD(A1809+D1804-2,2*$E$2+1)</f>
        <v>18</v>
      </c>
    </row>
    <row r="1810" spans="1:7" ht="12.75">
      <c r="A1810" s="3">
        <v>3</v>
      </c>
      <c r="B1810" s="4">
        <f t="shared" si="49"/>
        <v>15</v>
      </c>
      <c r="C1810" s="4" t="str">
        <f ca="1">IF(G1810=$E$2+1,D1805,INDIRECT(ADDRESS(4+MOD(IF(G1810&lt;$E$2+1,G1810,$E$2+$E$2+2-G1810)-A1810+2*$E$2+1,2*$E$2+1),3)))</f>
        <v>Player 13</v>
      </c>
      <c r="D1810" s="3" t="str">
        <f ca="1" t="shared" si="48"/>
        <v>Player 17</v>
      </c>
      <c r="E1810" s="3"/>
      <c r="F1810" s="3"/>
      <c r="G1810">
        <f>1+MOD(A1810+D1804-2,2*$E$2+1)</f>
        <v>19</v>
      </c>
    </row>
    <row r="1811" spans="1:7" ht="12.75">
      <c r="A1811" s="3">
        <v>4</v>
      </c>
      <c r="B1811" s="4">
        <f t="shared" si="49"/>
        <v>14</v>
      </c>
      <c r="C1811" s="4" t="str">
        <f ca="1">IF(G1811=$E$2+1,D1805,INDIRECT(ADDRESS(4+MOD(IF(G1811&lt;$E$2+1,G1811,$E$2+$E$2+2-G1811)-A1811+2*$E$2+1,2*$E$2+1),3)))</f>
        <v>Player 11</v>
      </c>
      <c r="D1811" s="3" t="str">
        <f ca="1" t="shared" si="48"/>
        <v>Player 17</v>
      </c>
      <c r="E1811" s="3"/>
      <c r="F1811" s="3"/>
      <c r="G1811">
        <f>1+MOD(A1811+D1804-2,2*$E$2+1)</f>
        <v>20</v>
      </c>
    </row>
    <row r="1812" spans="1:7" ht="12.75">
      <c r="A1812" s="3">
        <v>5</v>
      </c>
      <c r="B1812" s="4">
        <f t="shared" si="49"/>
        <v>13</v>
      </c>
      <c r="C1812" s="4" t="str">
        <f ca="1">IF(G1812=$E$2+1,D1805,INDIRECT(ADDRESS(4+MOD(IF(G1812&lt;$E$2+1,G1812,$E$2+$E$2+2-G1812)-A1812+2*$E$2+1,2*$E$2+1),3)))</f>
        <v>Player 9</v>
      </c>
      <c r="D1812" s="3" t="str">
        <f ca="1" t="shared" si="48"/>
        <v>Player 17</v>
      </c>
      <c r="E1812" s="3"/>
      <c r="F1812" s="3"/>
      <c r="G1812">
        <f>1+MOD(A1812+D1804-2,2*$E$2+1)</f>
        <v>21</v>
      </c>
    </row>
    <row r="1813" spans="1:7" ht="12.75">
      <c r="A1813" s="3">
        <v>6</v>
      </c>
      <c r="B1813" s="4">
        <f t="shared" si="49"/>
        <v>12</v>
      </c>
      <c r="C1813" s="4" t="str">
        <f ca="1">IF(G1813=$E$2+1,D1805,INDIRECT(ADDRESS(4+MOD(IF(G1813&lt;$E$2+1,G1813,$E$2+$E$2+2-G1813)-A1813+2*$E$2+1,2*$E$2+1),3)))</f>
        <v>Player 7</v>
      </c>
      <c r="D1813" s="3" t="str">
        <f ca="1" t="shared" si="48"/>
        <v>Player 17</v>
      </c>
      <c r="E1813" s="3"/>
      <c r="F1813" s="3"/>
      <c r="G1813">
        <f>1+MOD(A1813+D1804-2,2*$E$2+1)</f>
        <v>22</v>
      </c>
    </row>
    <row r="1814" spans="1:7" ht="12.75">
      <c r="A1814" s="3">
        <v>7</v>
      </c>
      <c r="B1814" s="4">
        <f t="shared" si="49"/>
        <v>11</v>
      </c>
      <c r="C1814" s="4" t="str">
        <f ca="1">IF(G1814=$E$2+1,D1805,INDIRECT(ADDRESS(4+MOD(IF(G1814&lt;$E$2+1,G1814,$E$2+$E$2+2-G1814)-A1814+2*$E$2+1,2*$E$2+1),3)))</f>
        <v>Player 5</v>
      </c>
      <c r="D1814" s="3" t="str">
        <f ca="1" t="shared" si="48"/>
        <v>Player 17</v>
      </c>
      <c r="E1814" s="3"/>
      <c r="F1814" s="3"/>
      <c r="G1814">
        <f>1+MOD(A1814+D1804-2,2*$E$2+1)</f>
        <v>23</v>
      </c>
    </row>
    <row r="1815" spans="1:7" ht="12.75">
      <c r="A1815" s="3">
        <v>8</v>
      </c>
      <c r="B1815" s="4">
        <f t="shared" si="49"/>
        <v>10</v>
      </c>
      <c r="C1815" s="4" t="str">
        <f ca="1">IF(G1815=$E$2+1,D1805,INDIRECT(ADDRESS(4+MOD(IF(G1815&lt;$E$2+1,G1815,$E$2+$E$2+2-G1815)-A1815+2*$E$2+1,2*$E$2+1),3)))</f>
        <v>Player 3</v>
      </c>
      <c r="D1815" s="3" t="str">
        <f ca="1" t="shared" si="48"/>
        <v>Player 17</v>
      </c>
      <c r="E1815" s="3"/>
      <c r="F1815" s="3"/>
      <c r="G1815">
        <f>1+MOD(A1815+D1804-2,2*$E$2+1)</f>
        <v>24</v>
      </c>
    </row>
    <row r="1816" spans="1:7" ht="12.75">
      <c r="A1816" s="3">
        <v>9</v>
      </c>
      <c r="B1816" s="4">
        <f t="shared" si="49"/>
        <v>9</v>
      </c>
      <c r="C1816" s="4" t="str">
        <f ca="1">IF(G1816=$E$2+1,D1805,INDIRECT(ADDRESS(4+MOD(IF(G1816&lt;$E$2+1,G1816,$E$2+$E$2+2-G1816)-A1816+2*$E$2+1,2*$E$2+1),3)))</f>
        <v>Player 1</v>
      </c>
      <c r="D1816" s="3" t="str">
        <f ca="1" t="shared" si="48"/>
        <v>Player 17</v>
      </c>
      <c r="E1816" s="3"/>
      <c r="F1816" s="3"/>
      <c r="G1816">
        <f>1+MOD(A1816+D1804-2,2*$E$2+1)</f>
        <v>25</v>
      </c>
    </row>
    <row r="1817" spans="1:7" ht="12.75">
      <c r="A1817" s="3">
        <v>10</v>
      </c>
      <c r="B1817" s="4">
        <f t="shared" si="49"/>
        <v>8</v>
      </c>
      <c r="C1817" s="4" t="str">
        <f ca="1">IF(G1817=$E$2+1,D1805,INDIRECT(ADDRESS(4+MOD(IF(G1817&lt;$E$2+1,G1817,$E$2+$E$2+2-G1817)-A1817+2*$E$2+1,2*$E$2+1),3)))</f>
        <v>Player 32</v>
      </c>
      <c r="D1817" s="3" t="str">
        <f ca="1" t="shared" si="48"/>
        <v>Player 17</v>
      </c>
      <c r="E1817" s="3"/>
      <c r="F1817" s="3"/>
      <c r="G1817">
        <f>1+MOD(A1817+D1804-2,2*$E$2+1)</f>
        <v>26</v>
      </c>
    </row>
    <row r="1818" spans="1:7" ht="12.75">
      <c r="A1818" s="3">
        <v>11</v>
      </c>
      <c r="B1818" s="4">
        <f t="shared" si="49"/>
        <v>7</v>
      </c>
      <c r="C1818" s="4" t="str">
        <f ca="1">IF(G1818=$E$2+1,D1805,INDIRECT(ADDRESS(4+MOD(IF(G1818&lt;$E$2+1,G1818,$E$2+$E$2+2-G1818)-A1818+2*$E$2+1,2*$E$2+1),3)))</f>
        <v>Player 30</v>
      </c>
      <c r="D1818" s="3" t="str">
        <f ca="1" t="shared" si="48"/>
        <v>Player 17</v>
      </c>
      <c r="E1818" s="3"/>
      <c r="F1818" s="3"/>
      <c r="G1818">
        <f>1+MOD(A1818+D1804-2,2*$E$2+1)</f>
        <v>27</v>
      </c>
    </row>
    <row r="1819" spans="1:7" ht="12.75">
      <c r="A1819" s="3">
        <v>12</v>
      </c>
      <c r="B1819" s="4">
        <f t="shared" si="49"/>
        <v>6</v>
      </c>
      <c r="C1819" s="4" t="str">
        <f ca="1">IF(G1819=$E$2+1,D1805,INDIRECT(ADDRESS(4+MOD(IF(G1819&lt;$E$2+1,G1819,$E$2+$E$2+2-G1819)-A1819+2*$E$2+1,2*$E$2+1),3)))</f>
        <v>Player 28</v>
      </c>
      <c r="D1819" s="3" t="str">
        <f ca="1" t="shared" si="48"/>
        <v>Player 17</v>
      </c>
      <c r="E1819" s="3"/>
      <c r="F1819" s="3"/>
      <c r="G1819">
        <f>1+MOD(A1819+D1804-2,2*$E$2+1)</f>
        <v>28</v>
      </c>
    </row>
    <row r="1820" spans="1:7" ht="12.75">
      <c r="A1820" s="3">
        <v>13</v>
      </c>
      <c r="B1820" s="4">
        <f t="shared" si="49"/>
        <v>5</v>
      </c>
      <c r="C1820" s="4" t="str">
        <f ca="1">IF(G1820=$E$2+1,D1805,INDIRECT(ADDRESS(4+MOD(IF(G1820&lt;$E$2+1,G1820,$E$2+$E$2+2-G1820)-A1820+2*$E$2+1,2*$E$2+1),3)))</f>
        <v>Player 26</v>
      </c>
      <c r="D1820" s="3" t="str">
        <f ca="1" t="shared" si="48"/>
        <v>Player 17</v>
      </c>
      <c r="E1820" s="3"/>
      <c r="F1820" s="3"/>
      <c r="G1820">
        <f>1+MOD(A1820+D1804-2,2*$E$2+1)</f>
        <v>29</v>
      </c>
    </row>
    <row r="1821" spans="1:7" ht="12.75">
      <c r="A1821" s="3">
        <v>14</v>
      </c>
      <c r="B1821" s="4">
        <f t="shared" si="49"/>
        <v>4</v>
      </c>
      <c r="C1821" s="4" t="str">
        <f ca="1">IF(G1821=$E$2+1,D1805,INDIRECT(ADDRESS(4+MOD(IF(G1821&lt;$E$2+1,G1821,$E$2+$E$2+2-G1821)-A1821+2*$E$2+1,2*$E$2+1),3)))</f>
        <v>Player 24</v>
      </c>
      <c r="D1821" s="3" t="str">
        <f ca="1" t="shared" si="48"/>
        <v>Player 17</v>
      </c>
      <c r="E1821" s="3"/>
      <c r="F1821" s="3"/>
      <c r="G1821">
        <f>1+MOD(A1821+D1804-2,2*$E$2+1)</f>
        <v>30</v>
      </c>
    </row>
    <row r="1822" spans="1:7" ht="12.75">
      <c r="A1822" s="3">
        <v>15</v>
      </c>
      <c r="B1822" s="4">
        <f t="shared" si="49"/>
        <v>3</v>
      </c>
      <c r="C1822" s="4" t="str">
        <f ca="1">IF(G1822=$E$2+1,D1805,INDIRECT(ADDRESS(4+MOD(IF(G1822&lt;$E$2+1,G1822,$E$2+$E$2+2-G1822)-A1822+2*$E$2+1,2*$E$2+1),3)))</f>
        <v>Player 22</v>
      </c>
      <c r="D1822" s="3" t="str">
        <f ca="1" t="shared" si="48"/>
        <v>Player 17</v>
      </c>
      <c r="E1822" s="3"/>
      <c r="F1822" s="3"/>
      <c r="G1822">
        <f>1+MOD(A1822+D1804-2,2*$E$2+1)</f>
        <v>31</v>
      </c>
    </row>
    <row r="1823" spans="1:7" ht="12.75">
      <c r="A1823" s="3">
        <v>16</v>
      </c>
      <c r="B1823" s="4">
        <f t="shared" si="49"/>
        <v>2</v>
      </c>
      <c r="C1823" s="4" t="str">
        <f ca="1">IF(G1823=$E$2+1,D1805,INDIRECT(ADDRESS(4+MOD(IF(G1823&lt;$E$2+1,G1823,$E$2+$E$2+2-G1823)-A1823+2*$E$2+1,2*$E$2+1),3)))</f>
        <v>Player 20</v>
      </c>
      <c r="D1823" s="3" t="str">
        <f ca="1" t="shared" si="48"/>
        <v>Player 17</v>
      </c>
      <c r="E1823" s="3"/>
      <c r="F1823" s="3"/>
      <c r="G1823">
        <f>1+MOD(A1823+D1804-2,2*$E$2+1)</f>
        <v>32</v>
      </c>
    </row>
    <row r="1824" spans="1:7" ht="12.75">
      <c r="A1824" s="3">
        <v>17</v>
      </c>
      <c r="B1824" s="4">
        <f t="shared" si="49"/>
        <v>1</v>
      </c>
      <c r="C1824" s="4" t="str">
        <f ca="1">IF(G1824=$E$2+1,D1805,INDIRECT(ADDRESS(4+MOD(IF(G1824&lt;$E$2+1,G1824,$E$2+$E$2+2-G1824)-A1824+2*$E$2+1,2*$E$2+1),3)))</f>
        <v>Player 18</v>
      </c>
      <c r="D1824" s="3" t="str">
        <f ca="1" t="shared" si="48"/>
        <v>Player 17</v>
      </c>
      <c r="E1824" s="3"/>
      <c r="F1824" s="3"/>
      <c r="G1824">
        <f>1+MOD(A1824+D1804-2,2*$E$2+1)</f>
        <v>33</v>
      </c>
    </row>
    <row r="1825" spans="1:7" ht="12.75">
      <c r="A1825" s="3">
        <v>18</v>
      </c>
      <c r="B1825" s="4">
        <f t="shared" si="49"/>
        <v>1</v>
      </c>
      <c r="C1825" s="4" t="str">
        <f ca="1">IF(G1825=$E$2+1,D1805,INDIRECT(ADDRESS(4+MOD(IF(G1825&lt;$E$2+1,G1825,$E$2+$E$2+2-G1825)-A1825+2*$E$2+1,2*$E$2+1),3)))</f>
        <v>Player 17</v>
      </c>
      <c r="D1825" s="3" t="str">
        <f ca="1" t="shared" si="48"/>
        <v>Player 16</v>
      </c>
      <c r="E1825" s="3"/>
      <c r="F1825" s="3"/>
      <c r="G1825">
        <f>1+MOD(A1825+D1804-2,2*$E$2+1)</f>
        <v>1</v>
      </c>
    </row>
    <row r="1826" spans="1:7" ht="12.75">
      <c r="A1826" s="3">
        <v>19</v>
      </c>
      <c r="B1826" s="4">
        <f t="shared" si="49"/>
        <v>2</v>
      </c>
      <c r="C1826" s="4" t="str">
        <f ca="1">IF(G1826=$E$2+1,D1805,INDIRECT(ADDRESS(4+MOD(IF(G1826&lt;$E$2+1,G1826,$E$2+$E$2+2-G1826)-A1826+2*$E$2+1,2*$E$2+1),3)))</f>
        <v>Player 17</v>
      </c>
      <c r="D1826" s="3" t="str">
        <f ca="1" t="shared" si="48"/>
        <v>Player 14</v>
      </c>
      <c r="E1826" s="3"/>
      <c r="F1826" s="3"/>
      <c r="G1826">
        <f>1+MOD(A1826+D1804-2,2*$E$2+1)</f>
        <v>2</v>
      </c>
    </row>
    <row r="1827" spans="1:7" ht="12.75">
      <c r="A1827" s="3">
        <v>20</v>
      </c>
      <c r="B1827" s="4">
        <f t="shared" si="49"/>
        <v>3</v>
      </c>
      <c r="C1827" s="4" t="str">
        <f ca="1">IF(G1827=$E$2+1,D1805,INDIRECT(ADDRESS(4+MOD(IF(G1827&lt;$E$2+1,G1827,$E$2+$E$2+2-G1827)-A1827+2*$E$2+1,2*$E$2+1),3)))</f>
        <v>Player 17</v>
      </c>
      <c r="D1827" s="3" t="str">
        <f ca="1" t="shared" si="48"/>
        <v>Player 12</v>
      </c>
      <c r="E1827" s="3"/>
      <c r="F1827" s="3"/>
      <c r="G1827">
        <f>1+MOD(A1827+D1804-2,2*$E$2+1)</f>
        <v>3</v>
      </c>
    </row>
    <row r="1828" spans="1:7" ht="12.75">
      <c r="A1828" s="3">
        <v>21</v>
      </c>
      <c r="B1828" s="4">
        <f t="shared" si="49"/>
        <v>4</v>
      </c>
      <c r="C1828" s="4" t="str">
        <f ca="1">IF(G1828=$E$2+1,D1805,INDIRECT(ADDRESS(4+MOD(IF(G1828&lt;$E$2+1,G1828,$E$2+$E$2+2-G1828)-A1828+2*$E$2+1,2*$E$2+1),3)))</f>
        <v>Player 17</v>
      </c>
      <c r="D1828" s="3" t="str">
        <f ca="1" t="shared" si="48"/>
        <v>Player 10</v>
      </c>
      <c r="E1828" s="3"/>
      <c r="F1828" s="3"/>
      <c r="G1828">
        <f>1+MOD(A1828+D1804-2,2*$E$2+1)</f>
        <v>4</v>
      </c>
    </row>
    <row r="1829" spans="1:7" ht="12.75">
      <c r="A1829" s="3">
        <v>22</v>
      </c>
      <c r="B1829" s="4">
        <f>IF(G1829=$E$2+1,0,IF(G1829&lt;$E$2+1,G1829,$E$2+$E$2+2-G1829))</f>
        <v>5</v>
      </c>
      <c r="C1829" s="4" t="str">
        <f ca="1">IF(G1829=$E$2+1,D1805,INDIRECT(ADDRESS(4+MOD(IF(G1829&lt;$E$2+1,G1829,$E$2+$E$2+2-G1829)-A1829+2*$E$2+1,2*$E$2+1),3)))</f>
        <v>Player 17</v>
      </c>
      <c r="D1829" s="3" t="str">
        <f ca="1" t="shared" si="48"/>
        <v>Player 8</v>
      </c>
      <c r="E1829" s="3"/>
      <c r="F1829" s="3"/>
      <c r="G1829">
        <f>1+MOD(A1829+D1804-2,2*$E$2+1)</f>
        <v>5</v>
      </c>
    </row>
    <row r="1830" spans="1:7" ht="12.75">
      <c r="A1830" s="3">
        <v>23</v>
      </c>
      <c r="B1830" s="4">
        <f>IF(G1830=$E$2+1,0,IF(G1830&lt;$E$2+1,G1830,$E$2+$E$2+2-G1830))</f>
        <v>6</v>
      </c>
      <c r="C1830" s="4" t="str">
        <f ca="1">IF(G1830=$E$2+1,D1805,INDIRECT(ADDRESS(4+MOD(IF(G1830&lt;$E$2+1,G1830,$E$2+$E$2+2-G1830)-A1830+2*$E$2+1,2*$E$2+1),3)))</f>
        <v>Player 17</v>
      </c>
      <c r="D1830" s="3" t="str">
        <f ca="1" t="shared" si="48"/>
        <v>Player 6</v>
      </c>
      <c r="E1830" s="3"/>
      <c r="F1830" s="3"/>
      <c r="G1830">
        <f>1+MOD(A1830+D1804-2,2*$E$2+1)</f>
        <v>6</v>
      </c>
    </row>
    <row r="1831" spans="1:7" ht="12.75">
      <c r="A1831" s="3">
        <v>24</v>
      </c>
      <c r="B1831" s="4">
        <f aca="true" t="shared" si="50" ref="B1831:B1840">IF(G1831=$E$2+1,0,IF(G1831&lt;$E$2+1,G1831,$E$2+$E$2+2-G1831))</f>
        <v>7</v>
      </c>
      <c r="C1831" s="4" t="str">
        <f ca="1">IF(G1831=$E$2+1,D1805,INDIRECT(ADDRESS(4+MOD(IF(G1831&lt;$E$2+1,G1831,$E$2+$E$2+2-G1831)-A1831+2*$E$2+1,2*$E$2+1),3)))</f>
        <v>Player 17</v>
      </c>
      <c r="D1831" s="3" t="str">
        <f ca="1" t="shared" si="48"/>
        <v>Player 4</v>
      </c>
      <c r="E1831" s="3"/>
      <c r="F1831" s="3"/>
      <c r="G1831">
        <f>1+MOD(A1831+D1804-2,2*$E$2+1)</f>
        <v>7</v>
      </c>
    </row>
    <row r="1832" spans="1:7" ht="12.75">
      <c r="A1832" s="3">
        <v>25</v>
      </c>
      <c r="B1832" s="4">
        <f t="shared" si="50"/>
        <v>8</v>
      </c>
      <c r="C1832" s="4" t="str">
        <f ca="1">IF(G1832=$E$2+1,D1805,INDIRECT(ADDRESS(4+MOD(IF(G1832&lt;$E$2+1,G1832,$E$2+$E$2+2-G1832)-A1832+2*$E$2+1,2*$E$2+1),3)))</f>
        <v>Player 17</v>
      </c>
      <c r="D1832" s="3" t="str">
        <f ca="1" t="shared" si="48"/>
        <v>Player 2</v>
      </c>
      <c r="E1832" s="3"/>
      <c r="F1832" s="3"/>
      <c r="G1832">
        <f>1+MOD(A1832+D1804-2,2*$E$2+1)</f>
        <v>8</v>
      </c>
    </row>
    <row r="1833" spans="1:7" ht="12.75">
      <c r="A1833" s="3">
        <v>26</v>
      </c>
      <c r="B1833" s="4">
        <f t="shared" si="50"/>
        <v>9</v>
      </c>
      <c r="C1833" s="4" t="str">
        <f ca="1">IF(G1833=$E$2+1,D1805,INDIRECT(ADDRESS(4+MOD(IF(G1833&lt;$E$2+1,G1833,$E$2+$E$2+2-G1833)-A1833+2*$E$2+1,2*$E$2+1),3)))</f>
        <v>Player 17</v>
      </c>
      <c r="D1833" s="3" t="str">
        <f ca="1" t="shared" si="48"/>
        <v>Player 33 or Rest</v>
      </c>
      <c r="E1833" s="3"/>
      <c r="F1833" s="3"/>
      <c r="G1833">
        <f>1+MOD(A1833+D1804-2,2*$E$2+1)</f>
        <v>9</v>
      </c>
    </row>
    <row r="1834" spans="1:7" ht="12.75">
      <c r="A1834" s="3">
        <v>27</v>
      </c>
      <c r="B1834" s="4">
        <f t="shared" si="50"/>
        <v>10</v>
      </c>
      <c r="C1834" s="4" t="str">
        <f ca="1">IF(G1834=$E$2+1,D1805,INDIRECT(ADDRESS(4+MOD(IF(G1834&lt;$E$2+1,G1834,$E$2+$E$2+2-G1834)-A1834+2*$E$2+1,2*$E$2+1),3)))</f>
        <v>Player 17</v>
      </c>
      <c r="D1834" s="3" t="str">
        <f ca="1" t="shared" si="48"/>
        <v>Player 31</v>
      </c>
      <c r="E1834" s="3"/>
      <c r="F1834" s="3"/>
      <c r="G1834">
        <f>1+MOD(A1834+D1804-2,2*$E$2+1)</f>
        <v>10</v>
      </c>
    </row>
    <row r="1835" spans="1:7" ht="12.75">
      <c r="A1835" s="3">
        <v>28</v>
      </c>
      <c r="B1835" s="4">
        <f t="shared" si="50"/>
        <v>11</v>
      </c>
      <c r="C1835" s="4" t="str">
        <f ca="1">IF(G1835=$E$2+1,D1805,INDIRECT(ADDRESS(4+MOD(IF(G1835&lt;$E$2+1,G1835,$E$2+$E$2+2-G1835)-A1835+2*$E$2+1,2*$E$2+1),3)))</f>
        <v>Player 17</v>
      </c>
      <c r="D1835" s="3" t="str">
        <f ca="1" t="shared" si="48"/>
        <v>Player 29</v>
      </c>
      <c r="E1835" s="3"/>
      <c r="F1835" s="3"/>
      <c r="G1835">
        <f>1+MOD(A1835+D1804-2,2*$E$2+1)</f>
        <v>11</v>
      </c>
    </row>
    <row r="1836" spans="1:7" ht="12.75">
      <c r="A1836" s="3">
        <v>29</v>
      </c>
      <c r="B1836" s="4">
        <f t="shared" si="50"/>
        <v>12</v>
      </c>
      <c r="C1836" s="4" t="str">
        <f ca="1">IF(G1836=$E$2+1,D1805,INDIRECT(ADDRESS(4+MOD(IF(G1836&lt;$E$2+1,G1836,$E$2+$E$2+2-G1836)-A1836+2*$E$2+1,2*$E$2+1),3)))</f>
        <v>Player 17</v>
      </c>
      <c r="D1836" s="3" t="str">
        <f ca="1" t="shared" si="48"/>
        <v>Player 27</v>
      </c>
      <c r="E1836" s="3"/>
      <c r="F1836" s="3"/>
      <c r="G1836">
        <f>1+MOD(A1836+D1804-2,2*$E$2+1)</f>
        <v>12</v>
      </c>
    </row>
    <row r="1837" spans="1:7" ht="12.75">
      <c r="A1837" s="3">
        <v>30</v>
      </c>
      <c r="B1837" s="4">
        <f t="shared" si="50"/>
        <v>13</v>
      </c>
      <c r="C1837" s="4" t="str">
        <f ca="1">IF(G1837=$E$2+1,D1805,INDIRECT(ADDRESS(4+MOD(IF(G1837&lt;$E$2+1,G1837,$E$2+$E$2+2-G1837)-A1837+2*$E$2+1,2*$E$2+1),3)))</f>
        <v>Player 17</v>
      </c>
      <c r="D1837" s="3" t="str">
        <f ca="1" t="shared" si="48"/>
        <v>Player 25</v>
      </c>
      <c r="E1837" s="3"/>
      <c r="F1837" s="3"/>
      <c r="G1837">
        <f>1+MOD(A1837+D1804-2,2*$E$2+1)</f>
        <v>13</v>
      </c>
    </row>
    <row r="1838" spans="1:7" ht="12.75">
      <c r="A1838" s="3">
        <v>31</v>
      </c>
      <c r="B1838" s="4">
        <f t="shared" si="50"/>
        <v>14</v>
      </c>
      <c r="C1838" s="4" t="str">
        <f ca="1">IF(G1838=$E$2+1,D1805,INDIRECT(ADDRESS(4+MOD(IF(G1838&lt;$E$2+1,G1838,$E$2+$E$2+2-G1838)-A1838+2*$E$2+1,2*$E$2+1),3)))</f>
        <v>Player 17</v>
      </c>
      <c r="D1838" s="3" t="str">
        <f ca="1" t="shared" si="48"/>
        <v>Player 23</v>
      </c>
      <c r="E1838" s="3"/>
      <c r="F1838" s="3"/>
      <c r="G1838">
        <f>1+MOD(A1838+D1804-2,2*$E$2+1)</f>
        <v>14</v>
      </c>
    </row>
    <row r="1839" spans="1:7" ht="12.75">
      <c r="A1839" s="3">
        <v>32</v>
      </c>
      <c r="B1839" s="4">
        <f t="shared" si="50"/>
        <v>15</v>
      </c>
      <c r="C1839" s="4" t="str">
        <f ca="1">IF(G1839=$E$2+1,D1805,INDIRECT(ADDRESS(4+MOD(IF(G1839&lt;$E$2+1,G1839,$E$2+$E$2+2-G1839)-A1839+2*$E$2+1,2*$E$2+1),3)))</f>
        <v>Player 17</v>
      </c>
      <c r="D1839" s="3" t="str">
        <f ca="1" t="shared" si="48"/>
        <v>Player 21</v>
      </c>
      <c r="E1839" s="3"/>
      <c r="F1839" s="3"/>
      <c r="G1839">
        <f>1+MOD(A1839+D1804-2,2*$E$2+1)</f>
        <v>15</v>
      </c>
    </row>
    <row r="1840" spans="1:7" ht="12.75">
      <c r="A1840" s="3">
        <v>33</v>
      </c>
      <c r="B1840" s="4">
        <f t="shared" si="50"/>
        <v>16</v>
      </c>
      <c r="C1840" s="4" t="str">
        <f ca="1">IF(G1840=$E$2+1,D1805,INDIRECT(ADDRESS(4+MOD(IF(G1840&lt;$E$2+1,G1840,$E$2+$E$2+2-G1840)-A1840+2*$E$2+1,2*$E$2+1),3)))</f>
        <v>Player 17</v>
      </c>
      <c r="D1840" s="3" t="str">
        <f ca="1" t="shared" si="48"/>
        <v>Player 19</v>
      </c>
      <c r="E1840" s="3"/>
      <c r="F1840" s="3"/>
      <c r="G1840">
        <f>1+MOD(A1840+D1804-2,2*$E$2+1)</f>
        <v>16</v>
      </c>
    </row>
    <row r="1848" spans="1:6" ht="12.75">
      <c r="A1848" t="s">
        <v>46</v>
      </c>
      <c r="C1848" s="1" t="s">
        <v>47</v>
      </c>
      <c r="D1848" s="2">
        <v>18</v>
      </c>
      <c r="F1848"/>
    </row>
    <row r="1849" spans="3:6" ht="12.75">
      <c r="C1849" s="1" t="s">
        <v>48</v>
      </c>
      <c r="D1849" s="2" t="str">
        <f ca="1">INDIRECT(ADDRESS(3+D1848,3))</f>
        <v>Player 18</v>
      </c>
      <c r="F1849"/>
    </row>
    <row r="1850" ht="12.75">
      <c r="F1850"/>
    </row>
    <row r="1851" spans="1:7" ht="12.75">
      <c r="A1851" s="3" t="s">
        <v>51</v>
      </c>
      <c r="B1851" s="13" t="s">
        <v>5</v>
      </c>
      <c r="C1851" s="4" t="s">
        <v>11</v>
      </c>
      <c r="D1851" s="3" t="s">
        <v>10</v>
      </c>
      <c r="E1851" s="5" t="s">
        <v>3</v>
      </c>
      <c r="F1851" s="3" t="s">
        <v>4</v>
      </c>
      <c r="G1851" t="s">
        <v>49</v>
      </c>
    </row>
    <row r="1852" spans="1:7" ht="12.75">
      <c r="A1852" s="3">
        <v>1</v>
      </c>
      <c r="B1852" s="4">
        <f>IF(G1852=$E$2+1,0,IF(G1852&lt;$E$2+1,G1852,$E$2+$E$2+2-G1852))</f>
        <v>16</v>
      </c>
      <c r="C1852" s="4" t="str">
        <f ca="1">IF(G1852=$E$2+1,D1849,INDIRECT(ADDRESS(4+MOD(IF(G1852&lt;$E$2+1,G1852,$E$2+$E$2+2-G1852)-A1852+2*$E$2+1,2*$E$2+1),3)))</f>
        <v>Player 16</v>
      </c>
      <c r="D1852" s="3" t="str">
        <f aca="true" ca="1" t="shared" si="51" ref="D1852:D1884">IF(G1852=$E$2+1,$F$3,INDIRECT(ADDRESS(4+MOD(IF(G1852&lt;$E$2+1,$E$2+$E$2+2-G1852,G1852)-A1852+2*$E$2+1,2*$E$2+1),3)))</f>
        <v>Player 18</v>
      </c>
      <c r="E1852" s="5"/>
      <c r="F1852" s="3"/>
      <c r="G1852">
        <f>1+MOD(A1852+D1848-2,2*$E$2+1)</f>
        <v>18</v>
      </c>
    </row>
    <row r="1853" spans="1:7" ht="12.75">
      <c r="A1853" s="3">
        <v>2</v>
      </c>
      <c r="B1853" s="4">
        <f aca="true" t="shared" si="52" ref="B1853:B1872">IF(G1853=$E$2+1,0,IF(G1853&lt;$E$2+1,G1853,$E$2+$E$2+2-G1853))</f>
        <v>15</v>
      </c>
      <c r="C1853" s="4" t="str">
        <f ca="1">IF(G1853=$E$2+1,D1849,INDIRECT(ADDRESS(4+MOD(IF(G1853&lt;$E$2+1,G1853,$E$2+$E$2+2-G1853)-A1853+2*$E$2+1,2*$E$2+1),3)))</f>
        <v>Player 14</v>
      </c>
      <c r="D1853" s="3" t="str">
        <f ca="1" t="shared" si="51"/>
        <v>Player 18</v>
      </c>
      <c r="E1853" s="5"/>
      <c r="F1853" s="3"/>
      <c r="G1853">
        <f>1+MOD(A1853+D1848-2,2*$E$2+1)</f>
        <v>19</v>
      </c>
    </row>
    <row r="1854" spans="1:7" ht="12.75">
      <c r="A1854" s="3">
        <v>3</v>
      </c>
      <c r="B1854" s="4">
        <f t="shared" si="52"/>
        <v>14</v>
      </c>
      <c r="C1854" s="4" t="str">
        <f ca="1">IF(G1854=$E$2+1,D1849,INDIRECT(ADDRESS(4+MOD(IF(G1854&lt;$E$2+1,G1854,$E$2+$E$2+2-G1854)-A1854+2*$E$2+1,2*$E$2+1),3)))</f>
        <v>Player 12</v>
      </c>
      <c r="D1854" s="3" t="str">
        <f ca="1" t="shared" si="51"/>
        <v>Player 18</v>
      </c>
      <c r="E1854" s="3"/>
      <c r="F1854" s="3"/>
      <c r="G1854">
        <f>1+MOD(A1854+D1848-2,2*$E$2+1)</f>
        <v>20</v>
      </c>
    </row>
    <row r="1855" spans="1:7" ht="12.75">
      <c r="A1855" s="3">
        <v>4</v>
      </c>
      <c r="B1855" s="4">
        <f t="shared" si="52"/>
        <v>13</v>
      </c>
      <c r="C1855" s="4" t="str">
        <f ca="1">IF(G1855=$E$2+1,D1849,INDIRECT(ADDRESS(4+MOD(IF(G1855&lt;$E$2+1,G1855,$E$2+$E$2+2-G1855)-A1855+2*$E$2+1,2*$E$2+1),3)))</f>
        <v>Player 10</v>
      </c>
      <c r="D1855" s="3" t="str">
        <f ca="1" t="shared" si="51"/>
        <v>Player 18</v>
      </c>
      <c r="E1855" s="3"/>
      <c r="F1855" s="3"/>
      <c r="G1855">
        <f>1+MOD(A1855+D1848-2,2*$E$2+1)</f>
        <v>21</v>
      </c>
    </row>
    <row r="1856" spans="1:7" ht="12.75">
      <c r="A1856" s="3">
        <v>5</v>
      </c>
      <c r="B1856" s="4">
        <f t="shared" si="52"/>
        <v>12</v>
      </c>
      <c r="C1856" s="4" t="str">
        <f ca="1">IF(G1856=$E$2+1,D1849,INDIRECT(ADDRESS(4+MOD(IF(G1856&lt;$E$2+1,G1856,$E$2+$E$2+2-G1856)-A1856+2*$E$2+1,2*$E$2+1),3)))</f>
        <v>Player 8</v>
      </c>
      <c r="D1856" s="3" t="str">
        <f ca="1" t="shared" si="51"/>
        <v>Player 18</v>
      </c>
      <c r="E1856" s="3"/>
      <c r="F1856" s="3"/>
      <c r="G1856">
        <f>1+MOD(A1856+D1848-2,2*$E$2+1)</f>
        <v>22</v>
      </c>
    </row>
    <row r="1857" spans="1:7" ht="12.75">
      <c r="A1857" s="3">
        <v>6</v>
      </c>
      <c r="B1857" s="4">
        <f t="shared" si="52"/>
        <v>11</v>
      </c>
      <c r="C1857" s="4" t="str">
        <f ca="1">IF(G1857=$E$2+1,D1849,INDIRECT(ADDRESS(4+MOD(IF(G1857&lt;$E$2+1,G1857,$E$2+$E$2+2-G1857)-A1857+2*$E$2+1,2*$E$2+1),3)))</f>
        <v>Player 6</v>
      </c>
      <c r="D1857" s="3" t="str">
        <f ca="1" t="shared" si="51"/>
        <v>Player 18</v>
      </c>
      <c r="E1857" s="3"/>
      <c r="F1857" s="3"/>
      <c r="G1857">
        <f>1+MOD(A1857+D1848-2,2*$E$2+1)</f>
        <v>23</v>
      </c>
    </row>
    <row r="1858" spans="1:7" ht="12.75">
      <c r="A1858" s="3">
        <v>7</v>
      </c>
      <c r="B1858" s="4">
        <f t="shared" si="52"/>
        <v>10</v>
      </c>
      <c r="C1858" s="4" t="str">
        <f ca="1">IF(G1858=$E$2+1,D1849,INDIRECT(ADDRESS(4+MOD(IF(G1858&lt;$E$2+1,G1858,$E$2+$E$2+2-G1858)-A1858+2*$E$2+1,2*$E$2+1),3)))</f>
        <v>Player 4</v>
      </c>
      <c r="D1858" s="3" t="str">
        <f ca="1" t="shared" si="51"/>
        <v>Player 18</v>
      </c>
      <c r="E1858" s="3"/>
      <c r="F1858" s="3"/>
      <c r="G1858">
        <f>1+MOD(A1858+D1848-2,2*$E$2+1)</f>
        <v>24</v>
      </c>
    </row>
    <row r="1859" spans="1:7" ht="12.75">
      <c r="A1859" s="3">
        <v>8</v>
      </c>
      <c r="B1859" s="4">
        <f t="shared" si="52"/>
        <v>9</v>
      </c>
      <c r="C1859" s="4" t="str">
        <f ca="1">IF(G1859=$E$2+1,D1849,INDIRECT(ADDRESS(4+MOD(IF(G1859&lt;$E$2+1,G1859,$E$2+$E$2+2-G1859)-A1859+2*$E$2+1,2*$E$2+1),3)))</f>
        <v>Player 2</v>
      </c>
      <c r="D1859" s="3" t="str">
        <f ca="1" t="shared" si="51"/>
        <v>Player 18</v>
      </c>
      <c r="E1859" s="3"/>
      <c r="F1859" s="3"/>
      <c r="G1859">
        <f>1+MOD(A1859+D1848-2,2*$E$2+1)</f>
        <v>25</v>
      </c>
    </row>
    <row r="1860" spans="1:7" ht="12.75">
      <c r="A1860" s="3">
        <v>9</v>
      </c>
      <c r="B1860" s="4">
        <f t="shared" si="52"/>
        <v>8</v>
      </c>
      <c r="C1860" s="4" t="str">
        <f ca="1">IF(G1860=$E$2+1,D1849,INDIRECT(ADDRESS(4+MOD(IF(G1860&lt;$E$2+1,G1860,$E$2+$E$2+2-G1860)-A1860+2*$E$2+1,2*$E$2+1),3)))</f>
        <v>Player 33 or Rest</v>
      </c>
      <c r="D1860" s="3" t="str">
        <f ca="1" t="shared" si="51"/>
        <v>Player 18</v>
      </c>
      <c r="E1860" s="3"/>
      <c r="F1860" s="3"/>
      <c r="G1860">
        <f>1+MOD(A1860+D1848-2,2*$E$2+1)</f>
        <v>26</v>
      </c>
    </row>
    <row r="1861" spans="1:7" ht="12.75">
      <c r="A1861" s="3">
        <v>10</v>
      </c>
      <c r="B1861" s="4">
        <f t="shared" si="52"/>
        <v>7</v>
      </c>
      <c r="C1861" s="4" t="str">
        <f ca="1">IF(G1861=$E$2+1,D1849,INDIRECT(ADDRESS(4+MOD(IF(G1861&lt;$E$2+1,G1861,$E$2+$E$2+2-G1861)-A1861+2*$E$2+1,2*$E$2+1),3)))</f>
        <v>Player 31</v>
      </c>
      <c r="D1861" s="3" t="str">
        <f ca="1" t="shared" si="51"/>
        <v>Player 18</v>
      </c>
      <c r="E1861" s="3"/>
      <c r="F1861" s="3"/>
      <c r="G1861">
        <f>1+MOD(A1861+D1848-2,2*$E$2+1)</f>
        <v>27</v>
      </c>
    </row>
    <row r="1862" spans="1:7" ht="12.75">
      <c r="A1862" s="3">
        <v>11</v>
      </c>
      <c r="B1862" s="4">
        <f t="shared" si="52"/>
        <v>6</v>
      </c>
      <c r="C1862" s="4" t="str">
        <f ca="1">IF(G1862=$E$2+1,D1849,INDIRECT(ADDRESS(4+MOD(IF(G1862&lt;$E$2+1,G1862,$E$2+$E$2+2-G1862)-A1862+2*$E$2+1,2*$E$2+1),3)))</f>
        <v>Player 29</v>
      </c>
      <c r="D1862" s="3" t="str">
        <f ca="1" t="shared" si="51"/>
        <v>Player 18</v>
      </c>
      <c r="E1862" s="3"/>
      <c r="F1862" s="3"/>
      <c r="G1862">
        <f>1+MOD(A1862+D1848-2,2*$E$2+1)</f>
        <v>28</v>
      </c>
    </row>
    <row r="1863" spans="1:7" ht="12.75">
      <c r="A1863" s="3">
        <v>12</v>
      </c>
      <c r="B1863" s="4">
        <f t="shared" si="52"/>
        <v>5</v>
      </c>
      <c r="C1863" s="4" t="str">
        <f ca="1">IF(G1863=$E$2+1,D1849,INDIRECT(ADDRESS(4+MOD(IF(G1863&lt;$E$2+1,G1863,$E$2+$E$2+2-G1863)-A1863+2*$E$2+1,2*$E$2+1),3)))</f>
        <v>Player 27</v>
      </c>
      <c r="D1863" s="3" t="str">
        <f ca="1" t="shared" si="51"/>
        <v>Player 18</v>
      </c>
      <c r="E1863" s="3"/>
      <c r="F1863" s="3"/>
      <c r="G1863">
        <f>1+MOD(A1863+D1848-2,2*$E$2+1)</f>
        <v>29</v>
      </c>
    </row>
    <row r="1864" spans="1:7" ht="12.75">
      <c r="A1864" s="3">
        <v>13</v>
      </c>
      <c r="B1864" s="4">
        <f t="shared" si="52"/>
        <v>4</v>
      </c>
      <c r="C1864" s="4" t="str">
        <f ca="1">IF(G1864=$E$2+1,D1849,INDIRECT(ADDRESS(4+MOD(IF(G1864&lt;$E$2+1,G1864,$E$2+$E$2+2-G1864)-A1864+2*$E$2+1,2*$E$2+1),3)))</f>
        <v>Player 25</v>
      </c>
      <c r="D1864" s="3" t="str">
        <f ca="1" t="shared" si="51"/>
        <v>Player 18</v>
      </c>
      <c r="E1864" s="3"/>
      <c r="F1864" s="3"/>
      <c r="G1864">
        <f>1+MOD(A1864+D1848-2,2*$E$2+1)</f>
        <v>30</v>
      </c>
    </row>
    <row r="1865" spans="1:7" ht="12.75">
      <c r="A1865" s="3">
        <v>14</v>
      </c>
      <c r="B1865" s="4">
        <f t="shared" si="52"/>
        <v>3</v>
      </c>
      <c r="C1865" s="4" t="str">
        <f ca="1">IF(G1865=$E$2+1,D1849,INDIRECT(ADDRESS(4+MOD(IF(G1865&lt;$E$2+1,G1865,$E$2+$E$2+2-G1865)-A1865+2*$E$2+1,2*$E$2+1),3)))</f>
        <v>Player 23</v>
      </c>
      <c r="D1865" s="3" t="str">
        <f ca="1" t="shared" si="51"/>
        <v>Player 18</v>
      </c>
      <c r="E1865" s="3"/>
      <c r="F1865" s="3"/>
      <c r="G1865">
        <f>1+MOD(A1865+D1848-2,2*$E$2+1)</f>
        <v>31</v>
      </c>
    </row>
    <row r="1866" spans="1:7" ht="12.75">
      <c r="A1866" s="3">
        <v>15</v>
      </c>
      <c r="B1866" s="4">
        <f t="shared" si="52"/>
        <v>2</v>
      </c>
      <c r="C1866" s="4" t="str">
        <f ca="1">IF(G1866=$E$2+1,D1849,INDIRECT(ADDRESS(4+MOD(IF(G1866&lt;$E$2+1,G1866,$E$2+$E$2+2-G1866)-A1866+2*$E$2+1,2*$E$2+1),3)))</f>
        <v>Player 21</v>
      </c>
      <c r="D1866" s="3" t="str">
        <f ca="1" t="shared" si="51"/>
        <v>Player 18</v>
      </c>
      <c r="E1866" s="3"/>
      <c r="F1866" s="3"/>
      <c r="G1866">
        <f>1+MOD(A1866+D1848-2,2*$E$2+1)</f>
        <v>32</v>
      </c>
    </row>
    <row r="1867" spans="1:7" ht="12.75">
      <c r="A1867" s="3">
        <v>16</v>
      </c>
      <c r="B1867" s="4">
        <f t="shared" si="52"/>
        <v>1</v>
      </c>
      <c r="C1867" s="4" t="str">
        <f ca="1">IF(G1867=$E$2+1,D1849,INDIRECT(ADDRESS(4+MOD(IF(G1867&lt;$E$2+1,G1867,$E$2+$E$2+2-G1867)-A1867+2*$E$2+1,2*$E$2+1),3)))</f>
        <v>Player 19</v>
      </c>
      <c r="D1867" s="3" t="str">
        <f ca="1" t="shared" si="51"/>
        <v>Player 18</v>
      </c>
      <c r="E1867" s="3"/>
      <c r="F1867" s="3"/>
      <c r="G1867">
        <f>1+MOD(A1867+D1848-2,2*$E$2+1)</f>
        <v>33</v>
      </c>
    </row>
    <row r="1868" spans="1:7" ht="12.75">
      <c r="A1868" s="3">
        <v>17</v>
      </c>
      <c r="B1868" s="4">
        <f t="shared" si="52"/>
        <v>1</v>
      </c>
      <c r="C1868" s="4" t="str">
        <f ca="1">IF(G1868=$E$2+1,D1849,INDIRECT(ADDRESS(4+MOD(IF(G1868&lt;$E$2+1,G1868,$E$2+$E$2+2-G1868)-A1868+2*$E$2+1,2*$E$2+1),3)))</f>
        <v>Player 18</v>
      </c>
      <c r="D1868" s="3" t="str">
        <f ca="1" t="shared" si="51"/>
        <v>Player 17</v>
      </c>
      <c r="E1868" s="3"/>
      <c r="F1868" s="3"/>
      <c r="G1868">
        <f>1+MOD(A1868+D1848-2,2*$E$2+1)</f>
        <v>1</v>
      </c>
    </row>
    <row r="1869" spans="1:7" ht="12.75">
      <c r="A1869" s="3">
        <v>18</v>
      </c>
      <c r="B1869" s="4">
        <f t="shared" si="52"/>
        <v>2</v>
      </c>
      <c r="C1869" s="4" t="str">
        <f ca="1">IF(G1869=$E$2+1,D1849,INDIRECT(ADDRESS(4+MOD(IF(G1869&lt;$E$2+1,G1869,$E$2+$E$2+2-G1869)-A1869+2*$E$2+1,2*$E$2+1),3)))</f>
        <v>Player 18</v>
      </c>
      <c r="D1869" s="3" t="str">
        <f ca="1" t="shared" si="51"/>
        <v>Player 15</v>
      </c>
      <c r="E1869" s="3"/>
      <c r="F1869" s="3"/>
      <c r="G1869">
        <f>1+MOD(A1869+D1848-2,2*$E$2+1)</f>
        <v>2</v>
      </c>
    </row>
    <row r="1870" spans="1:7" ht="12.75">
      <c r="A1870" s="3">
        <v>19</v>
      </c>
      <c r="B1870" s="4">
        <f t="shared" si="52"/>
        <v>3</v>
      </c>
      <c r="C1870" s="4" t="str">
        <f ca="1">IF(G1870=$E$2+1,D1849,INDIRECT(ADDRESS(4+MOD(IF(G1870&lt;$E$2+1,G1870,$E$2+$E$2+2-G1870)-A1870+2*$E$2+1,2*$E$2+1),3)))</f>
        <v>Player 18</v>
      </c>
      <c r="D1870" s="3" t="str">
        <f ca="1" t="shared" si="51"/>
        <v>Player 13</v>
      </c>
      <c r="E1870" s="3"/>
      <c r="F1870" s="3"/>
      <c r="G1870">
        <f>1+MOD(A1870+D1848-2,2*$E$2+1)</f>
        <v>3</v>
      </c>
    </row>
    <row r="1871" spans="1:7" ht="12.75">
      <c r="A1871" s="3">
        <v>20</v>
      </c>
      <c r="B1871" s="4">
        <f t="shared" si="52"/>
        <v>4</v>
      </c>
      <c r="C1871" s="4" t="str">
        <f ca="1">IF(G1871=$E$2+1,D1849,INDIRECT(ADDRESS(4+MOD(IF(G1871&lt;$E$2+1,G1871,$E$2+$E$2+2-G1871)-A1871+2*$E$2+1,2*$E$2+1),3)))</f>
        <v>Player 18</v>
      </c>
      <c r="D1871" s="3" t="str">
        <f ca="1" t="shared" si="51"/>
        <v>Player 11</v>
      </c>
      <c r="E1871" s="3"/>
      <c r="F1871" s="3"/>
      <c r="G1871">
        <f>1+MOD(A1871+D1848-2,2*$E$2+1)</f>
        <v>4</v>
      </c>
    </row>
    <row r="1872" spans="1:7" ht="12.75">
      <c r="A1872" s="3">
        <v>21</v>
      </c>
      <c r="B1872" s="4">
        <f t="shared" si="52"/>
        <v>5</v>
      </c>
      <c r="C1872" s="4" t="str">
        <f ca="1">IF(G1872=$E$2+1,D1849,INDIRECT(ADDRESS(4+MOD(IF(G1872&lt;$E$2+1,G1872,$E$2+$E$2+2-G1872)-A1872+2*$E$2+1,2*$E$2+1),3)))</f>
        <v>Player 18</v>
      </c>
      <c r="D1872" s="3" t="str">
        <f ca="1" t="shared" si="51"/>
        <v>Player 9</v>
      </c>
      <c r="E1872" s="3"/>
      <c r="F1872" s="3"/>
      <c r="G1872">
        <f>1+MOD(A1872+D1848-2,2*$E$2+1)</f>
        <v>5</v>
      </c>
    </row>
    <row r="1873" spans="1:7" ht="12.75">
      <c r="A1873" s="3">
        <v>22</v>
      </c>
      <c r="B1873" s="4">
        <f>IF(G1873=$E$2+1,0,IF(G1873&lt;$E$2+1,G1873,$E$2+$E$2+2-G1873))</f>
        <v>6</v>
      </c>
      <c r="C1873" s="4" t="str">
        <f ca="1">IF(G1873=$E$2+1,D1849,INDIRECT(ADDRESS(4+MOD(IF(G1873&lt;$E$2+1,G1873,$E$2+$E$2+2-G1873)-A1873+2*$E$2+1,2*$E$2+1),3)))</f>
        <v>Player 18</v>
      </c>
      <c r="D1873" s="3" t="str">
        <f ca="1" t="shared" si="51"/>
        <v>Player 7</v>
      </c>
      <c r="E1873" s="3"/>
      <c r="F1873" s="3"/>
      <c r="G1873">
        <f>1+MOD(A1873+D1848-2,2*$E$2+1)</f>
        <v>6</v>
      </c>
    </row>
    <row r="1874" spans="1:7" ht="12.75">
      <c r="A1874" s="3">
        <v>23</v>
      </c>
      <c r="B1874" s="4">
        <f>IF(G1874=$E$2+1,0,IF(G1874&lt;$E$2+1,G1874,$E$2+$E$2+2-G1874))</f>
        <v>7</v>
      </c>
      <c r="C1874" s="4" t="str">
        <f ca="1">IF(G1874=$E$2+1,D1849,INDIRECT(ADDRESS(4+MOD(IF(G1874&lt;$E$2+1,G1874,$E$2+$E$2+2-G1874)-A1874+2*$E$2+1,2*$E$2+1),3)))</f>
        <v>Player 18</v>
      </c>
      <c r="D1874" s="3" t="str">
        <f ca="1" t="shared" si="51"/>
        <v>Player 5</v>
      </c>
      <c r="E1874" s="3"/>
      <c r="F1874" s="3"/>
      <c r="G1874">
        <f>1+MOD(A1874+D1848-2,2*$E$2+1)</f>
        <v>7</v>
      </c>
    </row>
    <row r="1875" spans="1:7" ht="12.75">
      <c r="A1875" s="3">
        <v>24</v>
      </c>
      <c r="B1875" s="4">
        <f aca="true" t="shared" si="53" ref="B1875:B1884">IF(G1875=$E$2+1,0,IF(G1875&lt;$E$2+1,G1875,$E$2+$E$2+2-G1875))</f>
        <v>8</v>
      </c>
      <c r="C1875" s="4" t="str">
        <f ca="1">IF(G1875=$E$2+1,D1849,INDIRECT(ADDRESS(4+MOD(IF(G1875&lt;$E$2+1,G1875,$E$2+$E$2+2-G1875)-A1875+2*$E$2+1,2*$E$2+1),3)))</f>
        <v>Player 18</v>
      </c>
      <c r="D1875" s="3" t="str">
        <f ca="1" t="shared" si="51"/>
        <v>Player 3</v>
      </c>
      <c r="E1875" s="3"/>
      <c r="F1875" s="3"/>
      <c r="G1875">
        <f>1+MOD(A1875+D1848-2,2*$E$2+1)</f>
        <v>8</v>
      </c>
    </row>
    <row r="1876" spans="1:7" ht="12.75">
      <c r="A1876" s="3">
        <v>25</v>
      </c>
      <c r="B1876" s="4">
        <f t="shared" si="53"/>
        <v>9</v>
      </c>
      <c r="C1876" s="4" t="str">
        <f ca="1">IF(G1876=$E$2+1,D1849,INDIRECT(ADDRESS(4+MOD(IF(G1876&lt;$E$2+1,G1876,$E$2+$E$2+2-G1876)-A1876+2*$E$2+1,2*$E$2+1),3)))</f>
        <v>Player 18</v>
      </c>
      <c r="D1876" s="3" t="str">
        <f ca="1" t="shared" si="51"/>
        <v>Player 1</v>
      </c>
      <c r="E1876" s="3"/>
      <c r="F1876" s="3"/>
      <c r="G1876">
        <f>1+MOD(A1876+D1848-2,2*$E$2+1)</f>
        <v>9</v>
      </c>
    </row>
    <row r="1877" spans="1:7" ht="12.75">
      <c r="A1877" s="3">
        <v>26</v>
      </c>
      <c r="B1877" s="4">
        <f t="shared" si="53"/>
        <v>10</v>
      </c>
      <c r="C1877" s="4" t="str">
        <f ca="1">IF(G1877=$E$2+1,D1849,INDIRECT(ADDRESS(4+MOD(IF(G1877&lt;$E$2+1,G1877,$E$2+$E$2+2-G1877)-A1877+2*$E$2+1,2*$E$2+1),3)))</f>
        <v>Player 18</v>
      </c>
      <c r="D1877" s="3" t="str">
        <f ca="1" t="shared" si="51"/>
        <v>Player 32</v>
      </c>
      <c r="E1877" s="3"/>
      <c r="F1877" s="3"/>
      <c r="G1877">
        <f>1+MOD(A1877+D1848-2,2*$E$2+1)</f>
        <v>10</v>
      </c>
    </row>
    <row r="1878" spans="1:7" ht="12.75">
      <c r="A1878" s="3">
        <v>27</v>
      </c>
      <c r="B1878" s="4">
        <f t="shared" si="53"/>
        <v>11</v>
      </c>
      <c r="C1878" s="4" t="str">
        <f ca="1">IF(G1878=$E$2+1,D1849,INDIRECT(ADDRESS(4+MOD(IF(G1878&lt;$E$2+1,G1878,$E$2+$E$2+2-G1878)-A1878+2*$E$2+1,2*$E$2+1),3)))</f>
        <v>Player 18</v>
      </c>
      <c r="D1878" s="3" t="str">
        <f ca="1" t="shared" si="51"/>
        <v>Player 30</v>
      </c>
      <c r="E1878" s="3"/>
      <c r="F1878" s="3"/>
      <c r="G1878">
        <f>1+MOD(A1878+D1848-2,2*$E$2+1)</f>
        <v>11</v>
      </c>
    </row>
    <row r="1879" spans="1:7" ht="12.75">
      <c r="A1879" s="3">
        <v>28</v>
      </c>
      <c r="B1879" s="4">
        <f t="shared" si="53"/>
        <v>12</v>
      </c>
      <c r="C1879" s="4" t="str">
        <f ca="1">IF(G1879=$E$2+1,D1849,INDIRECT(ADDRESS(4+MOD(IF(G1879&lt;$E$2+1,G1879,$E$2+$E$2+2-G1879)-A1879+2*$E$2+1,2*$E$2+1),3)))</f>
        <v>Player 18</v>
      </c>
      <c r="D1879" s="3" t="str">
        <f ca="1" t="shared" si="51"/>
        <v>Player 28</v>
      </c>
      <c r="E1879" s="3"/>
      <c r="F1879" s="3"/>
      <c r="G1879">
        <f>1+MOD(A1879+D1848-2,2*$E$2+1)</f>
        <v>12</v>
      </c>
    </row>
    <row r="1880" spans="1:7" ht="12.75">
      <c r="A1880" s="3">
        <v>29</v>
      </c>
      <c r="B1880" s="4">
        <f t="shared" si="53"/>
        <v>13</v>
      </c>
      <c r="C1880" s="4" t="str">
        <f ca="1">IF(G1880=$E$2+1,D1849,INDIRECT(ADDRESS(4+MOD(IF(G1880&lt;$E$2+1,G1880,$E$2+$E$2+2-G1880)-A1880+2*$E$2+1,2*$E$2+1),3)))</f>
        <v>Player 18</v>
      </c>
      <c r="D1880" s="3" t="str">
        <f ca="1" t="shared" si="51"/>
        <v>Player 26</v>
      </c>
      <c r="E1880" s="3"/>
      <c r="F1880" s="3"/>
      <c r="G1880">
        <f>1+MOD(A1880+D1848-2,2*$E$2+1)</f>
        <v>13</v>
      </c>
    </row>
    <row r="1881" spans="1:7" ht="12.75">
      <c r="A1881" s="3">
        <v>30</v>
      </c>
      <c r="B1881" s="4">
        <f t="shared" si="53"/>
        <v>14</v>
      </c>
      <c r="C1881" s="4" t="str">
        <f ca="1">IF(G1881=$E$2+1,D1849,INDIRECT(ADDRESS(4+MOD(IF(G1881&lt;$E$2+1,G1881,$E$2+$E$2+2-G1881)-A1881+2*$E$2+1,2*$E$2+1),3)))</f>
        <v>Player 18</v>
      </c>
      <c r="D1881" s="3" t="str">
        <f ca="1" t="shared" si="51"/>
        <v>Player 24</v>
      </c>
      <c r="E1881" s="3"/>
      <c r="F1881" s="3"/>
      <c r="G1881">
        <f>1+MOD(A1881+D1848-2,2*$E$2+1)</f>
        <v>14</v>
      </c>
    </row>
    <row r="1882" spans="1:7" ht="12.75">
      <c r="A1882" s="3">
        <v>31</v>
      </c>
      <c r="B1882" s="4">
        <f t="shared" si="53"/>
        <v>15</v>
      </c>
      <c r="C1882" s="4" t="str">
        <f ca="1">IF(G1882=$E$2+1,D1849,INDIRECT(ADDRESS(4+MOD(IF(G1882&lt;$E$2+1,G1882,$E$2+$E$2+2-G1882)-A1882+2*$E$2+1,2*$E$2+1),3)))</f>
        <v>Player 18</v>
      </c>
      <c r="D1882" s="3" t="str">
        <f ca="1" t="shared" si="51"/>
        <v>Player 22</v>
      </c>
      <c r="E1882" s="3"/>
      <c r="F1882" s="3"/>
      <c r="G1882">
        <f>1+MOD(A1882+D1848-2,2*$E$2+1)</f>
        <v>15</v>
      </c>
    </row>
    <row r="1883" spans="1:7" ht="12.75">
      <c r="A1883" s="3">
        <v>32</v>
      </c>
      <c r="B1883" s="4">
        <f t="shared" si="53"/>
        <v>16</v>
      </c>
      <c r="C1883" s="4" t="str">
        <f ca="1">IF(G1883=$E$2+1,D1849,INDIRECT(ADDRESS(4+MOD(IF(G1883&lt;$E$2+1,G1883,$E$2+$E$2+2-G1883)-A1883+2*$E$2+1,2*$E$2+1),3)))</f>
        <v>Player 18</v>
      </c>
      <c r="D1883" s="3" t="str">
        <f ca="1" t="shared" si="51"/>
        <v>Player 20</v>
      </c>
      <c r="E1883" s="3"/>
      <c r="F1883" s="3"/>
      <c r="G1883">
        <f>1+MOD(A1883+D1848-2,2*$E$2+1)</f>
        <v>16</v>
      </c>
    </row>
    <row r="1884" spans="1:7" ht="12.75">
      <c r="A1884" s="3">
        <v>33</v>
      </c>
      <c r="B1884" s="4">
        <f t="shared" si="53"/>
        <v>0</v>
      </c>
      <c r="C1884" s="4" t="str">
        <f ca="1">IF(G1884=$E$2+1,D1849,INDIRECT(ADDRESS(4+MOD(IF(G1884&lt;$E$2+1,G1884,$E$2+$E$2+2-G1884)-A1884+2*$E$2+1,2*$E$2+1),3)))</f>
        <v>Player 18</v>
      </c>
      <c r="D1884" s="3" t="str">
        <f ca="1" t="shared" si="51"/>
        <v>Rest</v>
      </c>
      <c r="E1884" s="3"/>
      <c r="F1884" s="3"/>
      <c r="G1884">
        <f>1+MOD(A1884+D1848-2,2*$E$2+1)</f>
        <v>17</v>
      </c>
    </row>
    <row r="1892" spans="1:6" ht="12.75">
      <c r="A1892" t="s">
        <v>46</v>
      </c>
      <c r="C1892" s="1" t="s">
        <v>47</v>
      </c>
      <c r="D1892" s="2">
        <v>19</v>
      </c>
      <c r="F1892"/>
    </row>
    <row r="1893" spans="3:6" ht="12.75">
      <c r="C1893" s="1" t="s">
        <v>48</v>
      </c>
      <c r="D1893" s="2" t="str">
        <f ca="1">INDIRECT(ADDRESS(3+D1892,3))</f>
        <v>Player 19</v>
      </c>
      <c r="F1893"/>
    </row>
    <row r="1894" ht="12.75">
      <c r="F1894"/>
    </row>
    <row r="1895" spans="1:7" ht="12.75">
      <c r="A1895" s="3" t="s">
        <v>51</v>
      </c>
      <c r="B1895" s="13" t="s">
        <v>5</v>
      </c>
      <c r="C1895" s="4" t="s">
        <v>11</v>
      </c>
      <c r="D1895" s="3" t="s">
        <v>10</v>
      </c>
      <c r="E1895" s="5" t="s">
        <v>3</v>
      </c>
      <c r="F1895" s="3" t="s">
        <v>4</v>
      </c>
      <c r="G1895" t="s">
        <v>49</v>
      </c>
    </row>
    <row r="1896" spans="1:7" ht="12.75">
      <c r="A1896" s="3">
        <v>1</v>
      </c>
      <c r="B1896" s="4">
        <f>IF(G1896=$E$2+1,0,IF(G1896&lt;$E$2+1,G1896,$E$2+$E$2+2-G1896))</f>
        <v>15</v>
      </c>
      <c r="C1896" s="4" t="str">
        <f ca="1">IF(G1896=$E$2+1,D1893,INDIRECT(ADDRESS(4+MOD(IF(G1896&lt;$E$2+1,G1896,$E$2+$E$2+2-G1896)-A1896+2*$E$2+1,2*$E$2+1),3)))</f>
        <v>Player 15</v>
      </c>
      <c r="D1896" s="3" t="str">
        <f aca="true" ca="1" t="shared" si="54" ref="D1896:D1928">IF(G1896=$E$2+1,$F$3,INDIRECT(ADDRESS(4+MOD(IF(G1896&lt;$E$2+1,$E$2+$E$2+2-G1896,G1896)-A1896+2*$E$2+1,2*$E$2+1),3)))</f>
        <v>Player 19</v>
      </c>
      <c r="E1896" s="5"/>
      <c r="F1896" s="3"/>
      <c r="G1896">
        <f>1+MOD(A1896+D1892-2,2*$E$2+1)</f>
        <v>19</v>
      </c>
    </row>
    <row r="1897" spans="1:7" ht="12.75">
      <c r="A1897" s="3">
        <v>2</v>
      </c>
      <c r="B1897" s="4">
        <f aca="true" t="shared" si="55" ref="B1897:B1916">IF(G1897=$E$2+1,0,IF(G1897&lt;$E$2+1,G1897,$E$2+$E$2+2-G1897))</f>
        <v>14</v>
      </c>
      <c r="C1897" s="4" t="str">
        <f ca="1">IF(G1897=$E$2+1,D1893,INDIRECT(ADDRESS(4+MOD(IF(G1897&lt;$E$2+1,G1897,$E$2+$E$2+2-G1897)-A1897+2*$E$2+1,2*$E$2+1),3)))</f>
        <v>Player 13</v>
      </c>
      <c r="D1897" s="3" t="str">
        <f ca="1" t="shared" si="54"/>
        <v>Player 19</v>
      </c>
      <c r="E1897" s="5"/>
      <c r="F1897" s="3"/>
      <c r="G1897">
        <f>1+MOD(A1897+D1892-2,2*$E$2+1)</f>
        <v>20</v>
      </c>
    </row>
    <row r="1898" spans="1:7" ht="12.75">
      <c r="A1898" s="3">
        <v>3</v>
      </c>
      <c r="B1898" s="4">
        <f t="shared" si="55"/>
        <v>13</v>
      </c>
      <c r="C1898" s="4" t="str">
        <f ca="1">IF(G1898=$E$2+1,D1893,INDIRECT(ADDRESS(4+MOD(IF(G1898&lt;$E$2+1,G1898,$E$2+$E$2+2-G1898)-A1898+2*$E$2+1,2*$E$2+1),3)))</f>
        <v>Player 11</v>
      </c>
      <c r="D1898" s="3" t="str">
        <f ca="1" t="shared" si="54"/>
        <v>Player 19</v>
      </c>
      <c r="E1898" s="3"/>
      <c r="F1898" s="3"/>
      <c r="G1898">
        <f>1+MOD(A1898+D1892-2,2*$E$2+1)</f>
        <v>21</v>
      </c>
    </row>
    <row r="1899" spans="1:7" ht="12.75">
      <c r="A1899" s="3">
        <v>4</v>
      </c>
      <c r="B1899" s="4">
        <f t="shared" si="55"/>
        <v>12</v>
      </c>
      <c r="C1899" s="4" t="str">
        <f ca="1">IF(G1899=$E$2+1,D1893,INDIRECT(ADDRESS(4+MOD(IF(G1899&lt;$E$2+1,G1899,$E$2+$E$2+2-G1899)-A1899+2*$E$2+1,2*$E$2+1),3)))</f>
        <v>Player 9</v>
      </c>
      <c r="D1899" s="3" t="str">
        <f ca="1" t="shared" si="54"/>
        <v>Player 19</v>
      </c>
      <c r="E1899" s="3"/>
      <c r="F1899" s="3"/>
      <c r="G1899">
        <f>1+MOD(A1899+D1892-2,2*$E$2+1)</f>
        <v>22</v>
      </c>
    </row>
    <row r="1900" spans="1:7" ht="12.75">
      <c r="A1900" s="3">
        <v>5</v>
      </c>
      <c r="B1900" s="4">
        <f t="shared" si="55"/>
        <v>11</v>
      </c>
      <c r="C1900" s="4" t="str">
        <f ca="1">IF(G1900=$E$2+1,D1893,INDIRECT(ADDRESS(4+MOD(IF(G1900&lt;$E$2+1,G1900,$E$2+$E$2+2-G1900)-A1900+2*$E$2+1,2*$E$2+1),3)))</f>
        <v>Player 7</v>
      </c>
      <c r="D1900" s="3" t="str">
        <f ca="1" t="shared" si="54"/>
        <v>Player 19</v>
      </c>
      <c r="E1900" s="3"/>
      <c r="F1900" s="3"/>
      <c r="G1900">
        <f>1+MOD(A1900+D1892-2,2*$E$2+1)</f>
        <v>23</v>
      </c>
    </row>
    <row r="1901" spans="1:7" ht="12.75">
      <c r="A1901" s="3">
        <v>6</v>
      </c>
      <c r="B1901" s="4">
        <f t="shared" si="55"/>
        <v>10</v>
      </c>
      <c r="C1901" s="4" t="str">
        <f ca="1">IF(G1901=$E$2+1,D1893,INDIRECT(ADDRESS(4+MOD(IF(G1901&lt;$E$2+1,G1901,$E$2+$E$2+2-G1901)-A1901+2*$E$2+1,2*$E$2+1),3)))</f>
        <v>Player 5</v>
      </c>
      <c r="D1901" s="3" t="str">
        <f ca="1" t="shared" si="54"/>
        <v>Player 19</v>
      </c>
      <c r="E1901" s="3"/>
      <c r="F1901" s="3"/>
      <c r="G1901">
        <f>1+MOD(A1901+D1892-2,2*$E$2+1)</f>
        <v>24</v>
      </c>
    </row>
    <row r="1902" spans="1:7" ht="12.75">
      <c r="A1902" s="3">
        <v>7</v>
      </c>
      <c r="B1902" s="4">
        <f t="shared" si="55"/>
        <v>9</v>
      </c>
      <c r="C1902" s="4" t="str">
        <f ca="1">IF(G1902=$E$2+1,D1893,INDIRECT(ADDRESS(4+MOD(IF(G1902&lt;$E$2+1,G1902,$E$2+$E$2+2-G1902)-A1902+2*$E$2+1,2*$E$2+1),3)))</f>
        <v>Player 3</v>
      </c>
      <c r="D1902" s="3" t="str">
        <f ca="1" t="shared" si="54"/>
        <v>Player 19</v>
      </c>
      <c r="E1902" s="3"/>
      <c r="F1902" s="3"/>
      <c r="G1902">
        <f>1+MOD(A1902+D1892-2,2*$E$2+1)</f>
        <v>25</v>
      </c>
    </row>
    <row r="1903" spans="1:7" ht="12.75">
      <c r="A1903" s="3">
        <v>8</v>
      </c>
      <c r="B1903" s="4">
        <f t="shared" si="55"/>
        <v>8</v>
      </c>
      <c r="C1903" s="4" t="str">
        <f ca="1">IF(G1903=$E$2+1,D1893,INDIRECT(ADDRESS(4+MOD(IF(G1903&lt;$E$2+1,G1903,$E$2+$E$2+2-G1903)-A1903+2*$E$2+1,2*$E$2+1),3)))</f>
        <v>Player 1</v>
      </c>
      <c r="D1903" s="3" t="str">
        <f ca="1" t="shared" si="54"/>
        <v>Player 19</v>
      </c>
      <c r="E1903" s="3"/>
      <c r="F1903" s="3"/>
      <c r="G1903">
        <f>1+MOD(A1903+D1892-2,2*$E$2+1)</f>
        <v>26</v>
      </c>
    </row>
    <row r="1904" spans="1:7" ht="12.75">
      <c r="A1904" s="3">
        <v>9</v>
      </c>
      <c r="B1904" s="4">
        <f t="shared" si="55"/>
        <v>7</v>
      </c>
      <c r="C1904" s="4" t="str">
        <f ca="1">IF(G1904=$E$2+1,D1893,INDIRECT(ADDRESS(4+MOD(IF(G1904&lt;$E$2+1,G1904,$E$2+$E$2+2-G1904)-A1904+2*$E$2+1,2*$E$2+1),3)))</f>
        <v>Player 32</v>
      </c>
      <c r="D1904" s="3" t="str">
        <f ca="1" t="shared" si="54"/>
        <v>Player 19</v>
      </c>
      <c r="E1904" s="3"/>
      <c r="F1904" s="3"/>
      <c r="G1904">
        <f>1+MOD(A1904+D1892-2,2*$E$2+1)</f>
        <v>27</v>
      </c>
    </row>
    <row r="1905" spans="1:7" ht="12.75">
      <c r="A1905" s="3">
        <v>10</v>
      </c>
      <c r="B1905" s="4">
        <f t="shared" si="55"/>
        <v>6</v>
      </c>
      <c r="C1905" s="4" t="str">
        <f ca="1">IF(G1905=$E$2+1,D1893,INDIRECT(ADDRESS(4+MOD(IF(G1905&lt;$E$2+1,G1905,$E$2+$E$2+2-G1905)-A1905+2*$E$2+1,2*$E$2+1),3)))</f>
        <v>Player 30</v>
      </c>
      <c r="D1905" s="3" t="str">
        <f ca="1" t="shared" si="54"/>
        <v>Player 19</v>
      </c>
      <c r="E1905" s="3"/>
      <c r="F1905" s="3"/>
      <c r="G1905">
        <f>1+MOD(A1905+D1892-2,2*$E$2+1)</f>
        <v>28</v>
      </c>
    </row>
    <row r="1906" spans="1:7" ht="12.75">
      <c r="A1906" s="3">
        <v>11</v>
      </c>
      <c r="B1906" s="4">
        <f t="shared" si="55"/>
        <v>5</v>
      </c>
      <c r="C1906" s="4" t="str">
        <f ca="1">IF(G1906=$E$2+1,D1893,INDIRECT(ADDRESS(4+MOD(IF(G1906&lt;$E$2+1,G1906,$E$2+$E$2+2-G1906)-A1906+2*$E$2+1,2*$E$2+1),3)))</f>
        <v>Player 28</v>
      </c>
      <c r="D1906" s="3" t="str">
        <f ca="1" t="shared" si="54"/>
        <v>Player 19</v>
      </c>
      <c r="E1906" s="3"/>
      <c r="F1906" s="3"/>
      <c r="G1906">
        <f>1+MOD(A1906+D1892-2,2*$E$2+1)</f>
        <v>29</v>
      </c>
    </row>
    <row r="1907" spans="1:7" ht="12.75">
      <c r="A1907" s="3">
        <v>12</v>
      </c>
      <c r="B1907" s="4">
        <f t="shared" si="55"/>
        <v>4</v>
      </c>
      <c r="C1907" s="4" t="str">
        <f ca="1">IF(G1907=$E$2+1,D1893,INDIRECT(ADDRESS(4+MOD(IF(G1907&lt;$E$2+1,G1907,$E$2+$E$2+2-G1907)-A1907+2*$E$2+1,2*$E$2+1),3)))</f>
        <v>Player 26</v>
      </c>
      <c r="D1907" s="3" t="str">
        <f ca="1" t="shared" si="54"/>
        <v>Player 19</v>
      </c>
      <c r="E1907" s="3"/>
      <c r="F1907" s="3"/>
      <c r="G1907">
        <f>1+MOD(A1907+D1892-2,2*$E$2+1)</f>
        <v>30</v>
      </c>
    </row>
    <row r="1908" spans="1:7" ht="12.75">
      <c r="A1908" s="3">
        <v>13</v>
      </c>
      <c r="B1908" s="4">
        <f t="shared" si="55"/>
        <v>3</v>
      </c>
      <c r="C1908" s="4" t="str">
        <f ca="1">IF(G1908=$E$2+1,D1893,INDIRECT(ADDRESS(4+MOD(IF(G1908&lt;$E$2+1,G1908,$E$2+$E$2+2-G1908)-A1908+2*$E$2+1,2*$E$2+1),3)))</f>
        <v>Player 24</v>
      </c>
      <c r="D1908" s="3" t="str">
        <f ca="1" t="shared" si="54"/>
        <v>Player 19</v>
      </c>
      <c r="E1908" s="3"/>
      <c r="F1908" s="3"/>
      <c r="G1908">
        <f>1+MOD(A1908+D1892-2,2*$E$2+1)</f>
        <v>31</v>
      </c>
    </row>
    <row r="1909" spans="1:7" ht="12.75">
      <c r="A1909" s="3">
        <v>14</v>
      </c>
      <c r="B1909" s="4">
        <f t="shared" si="55"/>
        <v>2</v>
      </c>
      <c r="C1909" s="4" t="str">
        <f ca="1">IF(G1909=$E$2+1,D1893,INDIRECT(ADDRESS(4+MOD(IF(G1909&lt;$E$2+1,G1909,$E$2+$E$2+2-G1909)-A1909+2*$E$2+1,2*$E$2+1),3)))</f>
        <v>Player 22</v>
      </c>
      <c r="D1909" s="3" t="str">
        <f ca="1" t="shared" si="54"/>
        <v>Player 19</v>
      </c>
      <c r="E1909" s="3"/>
      <c r="F1909" s="3"/>
      <c r="G1909">
        <f>1+MOD(A1909+D1892-2,2*$E$2+1)</f>
        <v>32</v>
      </c>
    </row>
    <row r="1910" spans="1:7" ht="12.75">
      <c r="A1910" s="3">
        <v>15</v>
      </c>
      <c r="B1910" s="4">
        <f t="shared" si="55"/>
        <v>1</v>
      </c>
      <c r="C1910" s="4" t="str">
        <f ca="1">IF(G1910=$E$2+1,D1893,INDIRECT(ADDRESS(4+MOD(IF(G1910&lt;$E$2+1,G1910,$E$2+$E$2+2-G1910)-A1910+2*$E$2+1,2*$E$2+1),3)))</f>
        <v>Player 20</v>
      </c>
      <c r="D1910" s="3" t="str">
        <f ca="1" t="shared" si="54"/>
        <v>Player 19</v>
      </c>
      <c r="E1910" s="3"/>
      <c r="F1910" s="3"/>
      <c r="G1910">
        <f>1+MOD(A1910+D1892-2,2*$E$2+1)</f>
        <v>33</v>
      </c>
    </row>
    <row r="1911" spans="1:7" ht="12.75">
      <c r="A1911" s="3">
        <v>16</v>
      </c>
      <c r="B1911" s="4">
        <f t="shared" si="55"/>
        <v>1</v>
      </c>
      <c r="C1911" s="4" t="str">
        <f ca="1">IF(G1911=$E$2+1,D1893,INDIRECT(ADDRESS(4+MOD(IF(G1911&lt;$E$2+1,G1911,$E$2+$E$2+2-G1911)-A1911+2*$E$2+1,2*$E$2+1),3)))</f>
        <v>Player 19</v>
      </c>
      <c r="D1911" s="3" t="str">
        <f ca="1" t="shared" si="54"/>
        <v>Player 18</v>
      </c>
      <c r="E1911" s="3"/>
      <c r="F1911" s="3"/>
      <c r="G1911">
        <f>1+MOD(A1911+D1892-2,2*$E$2+1)</f>
        <v>1</v>
      </c>
    </row>
    <row r="1912" spans="1:7" ht="12.75">
      <c r="A1912" s="3">
        <v>17</v>
      </c>
      <c r="B1912" s="4">
        <f t="shared" si="55"/>
        <v>2</v>
      </c>
      <c r="C1912" s="4" t="str">
        <f ca="1">IF(G1912=$E$2+1,D1893,INDIRECT(ADDRESS(4+MOD(IF(G1912&lt;$E$2+1,G1912,$E$2+$E$2+2-G1912)-A1912+2*$E$2+1,2*$E$2+1),3)))</f>
        <v>Player 19</v>
      </c>
      <c r="D1912" s="3" t="str">
        <f ca="1" t="shared" si="54"/>
        <v>Player 16</v>
      </c>
      <c r="E1912" s="3"/>
      <c r="F1912" s="3"/>
      <c r="G1912">
        <f>1+MOD(A1912+D1892-2,2*$E$2+1)</f>
        <v>2</v>
      </c>
    </row>
    <row r="1913" spans="1:7" ht="12.75">
      <c r="A1913" s="3">
        <v>18</v>
      </c>
      <c r="B1913" s="4">
        <f t="shared" si="55"/>
        <v>3</v>
      </c>
      <c r="C1913" s="4" t="str">
        <f ca="1">IF(G1913=$E$2+1,D1893,INDIRECT(ADDRESS(4+MOD(IF(G1913&lt;$E$2+1,G1913,$E$2+$E$2+2-G1913)-A1913+2*$E$2+1,2*$E$2+1),3)))</f>
        <v>Player 19</v>
      </c>
      <c r="D1913" s="3" t="str">
        <f ca="1" t="shared" si="54"/>
        <v>Player 14</v>
      </c>
      <c r="E1913" s="3"/>
      <c r="F1913" s="3"/>
      <c r="G1913">
        <f>1+MOD(A1913+D1892-2,2*$E$2+1)</f>
        <v>3</v>
      </c>
    </row>
    <row r="1914" spans="1:7" ht="12.75">
      <c r="A1914" s="3">
        <v>19</v>
      </c>
      <c r="B1914" s="4">
        <f t="shared" si="55"/>
        <v>4</v>
      </c>
      <c r="C1914" s="4" t="str">
        <f ca="1">IF(G1914=$E$2+1,D1893,INDIRECT(ADDRESS(4+MOD(IF(G1914&lt;$E$2+1,G1914,$E$2+$E$2+2-G1914)-A1914+2*$E$2+1,2*$E$2+1),3)))</f>
        <v>Player 19</v>
      </c>
      <c r="D1914" s="3" t="str">
        <f ca="1" t="shared" si="54"/>
        <v>Player 12</v>
      </c>
      <c r="E1914" s="3"/>
      <c r="F1914" s="3"/>
      <c r="G1914">
        <f>1+MOD(A1914+D1892-2,2*$E$2+1)</f>
        <v>4</v>
      </c>
    </row>
    <row r="1915" spans="1:7" ht="12.75">
      <c r="A1915" s="3">
        <v>20</v>
      </c>
      <c r="B1915" s="4">
        <f t="shared" si="55"/>
        <v>5</v>
      </c>
      <c r="C1915" s="4" t="str">
        <f ca="1">IF(G1915=$E$2+1,D1893,INDIRECT(ADDRESS(4+MOD(IF(G1915&lt;$E$2+1,G1915,$E$2+$E$2+2-G1915)-A1915+2*$E$2+1,2*$E$2+1),3)))</f>
        <v>Player 19</v>
      </c>
      <c r="D1915" s="3" t="str">
        <f ca="1" t="shared" si="54"/>
        <v>Player 10</v>
      </c>
      <c r="E1915" s="3"/>
      <c r="F1915" s="3"/>
      <c r="G1915">
        <f>1+MOD(A1915+D1892-2,2*$E$2+1)</f>
        <v>5</v>
      </c>
    </row>
    <row r="1916" spans="1:7" ht="12.75">
      <c r="A1916" s="3">
        <v>21</v>
      </c>
      <c r="B1916" s="4">
        <f t="shared" si="55"/>
        <v>6</v>
      </c>
      <c r="C1916" s="4" t="str">
        <f ca="1">IF(G1916=$E$2+1,D1893,INDIRECT(ADDRESS(4+MOD(IF(G1916&lt;$E$2+1,G1916,$E$2+$E$2+2-G1916)-A1916+2*$E$2+1,2*$E$2+1),3)))</f>
        <v>Player 19</v>
      </c>
      <c r="D1916" s="3" t="str">
        <f ca="1" t="shared" si="54"/>
        <v>Player 8</v>
      </c>
      <c r="E1916" s="3"/>
      <c r="F1916" s="3"/>
      <c r="G1916">
        <f>1+MOD(A1916+D1892-2,2*$E$2+1)</f>
        <v>6</v>
      </c>
    </row>
    <row r="1917" spans="1:7" ht="12.75">
      <c r="A1917" s="3">
        <v>22</v>
      </c>
      <c r="B1917" s="4">
        <f>IF(G1917=$E$2+1,0,IF(G1917&lt;$E$2+1,G1917,$E$2+$E$2+2-G1917))</f>
        <v>7</v>
      </c>
      <c r="C1917" s="4" t="str">
        <f ca="1">IF(G1917=$E$2+1,D1893,INDIRECT(ADDRESS(4+MOD(IF(G1917&lt;$E$2+1,G1917,$E$2+$E$2+2-G1917)-A1917+2*$E$2+1,2*$E$2+1),3)))</f>
        <v>Player 19</v>
      </c>
      <c r="D1917" s="3" t="str">
        <f ca="1" t="shared" si="54"/>
        <v>Player 6</v>
      </c>
      <c r="E1917" s="3"/>
      <c r="F1917" s="3"/>
      <c r="G1917">
        <f>1+MOD(A1917+D1892-2,2*$E$2+1)</f>
        <v>7</v>
      </c>
    </row>
    <row r="1918" spans="1:7" ht="12.75">
      <c r="A1918" s="3">
        <v>23</v>
      </c>
      <c r="B1918" s="4">
        <f>IF(G1918=$E$2+1,0,IF(G1918&lt;$E$2+1,G1918,$E$2+$E$2+2-G1918))</f>
        <v>8</v>
      </c>
      <c r="C1918" s="4" t="str">
        <f ca="1">IF(G1918=$E$2+1,D1893,INDIRECT(ADDRESS(4+MOD(IF(G1918&lt;$E$2+1,G1918,$E$2+$E$2+2-G1918)-A1918+2*$E$2+1,2*$E$2+1),3)))</f>
        <v>Player 19</v>
      </c>
      <c r="D1918" s="3" t="str">
        <f ca="1" t="shared" si="54"/>
        <v>Player 4</v>
      </c>
      <c r="E1918" s="3"/>
      <c r="F1918" s="3"/>
      <c r="G1918">
        <f>1+MOD(A1918+D1892-2,2*$E$2+1)</f>
        <v>8</v>
      </c>
    </row>
    <row r="1919" spans="1:7" ht="12.75">
      <c r="A1919" s="3">
        <v>24</v>
      </c>
      <c r="B1919" s="4">
        <f aca="true" t="shared" si="56" ref="B1919:B1928">IF(G1919=$E$2+1,0,IF(G1919&lt;$E$2+1,G1919,$E$2+$E$2+2-G1919))</f>
        <v>9</v>
      </c>
      <c r="C1919" s="4" t="str">
        <f ca="1">IF(G1919=$E$2+1,D1893,INDIRECT(ADDRESS(4+MOD(IF(G1919&lt;$E$2+1,G1919,$E$2+$E$2+2-G1919)-A1919+2*$E$2+1,2*$E$2+1),3)))</f>
        <v>Player 19</v>
      </c>
      <c r="D1919" s="3" t="str">
        <f ca="1" t="shared" si="54"/>
        <v>Player 2</v>
      </c>
      <c r="E1919" s="3"/>
      <c r="F1919" s="3"/>
      <c r="G1919">
        <f>1+MOD(A1919+D1892-2,2*$E$2+1)</f>
        <v>9</v>
      </c>
    </row>
    <row r="1920" spans="1:7" ht="12.75">
      <c r="A1920" s="3">
        <v>25</v>
      </c>
      <c r="B1920" s="4">
        <f t="shared" si="56"/>
        <v>10</v>
      </c>
      <c r="C1920" s="4" t="str">
        <f ca="1">IF(G1920=$E$2+1,D1893,INDIRECT(ADDRESS(4+MOD(IF(G1920&lt;$E$2+1,G1920,$E$2+$E$2+2-G1920)-A1920+2*$E$2+1,2*$E$2+1),3)))</f>
        <v>Player 19</v>
      </c>
      <c r="D1920" s="3" t="str">
        <f ca="1" t="shared" si="54"/>
        <v>Player 33 or Rest</v>
      </c>
      <c r="E1920" s="3"/>
      <c r="F1920" s="3"/>
      <c r="G1920">
        <f>1+MOD(A1920+D1892-2,2*$E$2+1)</f>
        <v>10</v>
      </c>
    </row>
    <row r="1921" spans="1:7" ht="12.75">
      <c r="A1921" s="3">
        <v>26</v>
      </c>
      <c r="B1921" s="4">
        <f t="shared" si="56"/>
        <v>11</v>
      </c>
      <c r="C1921" s="4" t="str">
        <f ca="1">IF(G1921=$E$2+1,D1893,INDIRECT(ADDRESS(4+MOD(IF(G1921&lt;$E$2+1,G1921,$E$2+$E$2+2-G1921)-A1921+2*$E$2+1,2*$E$2+1),3)))</f>
        <v>Player 19</v>
      </c>
      <c r="D1921" s="3" t="str">
        <f ca="1" t="shared" si="54"/>
        <v>Player 31</v>
      </c>
      <c r="E1921" s="3"/>
      <c r="F1921" s="3"/>
      <c r="G1921">
        <f>1+MOD(A1921+D1892-2,2*$E$2+1)</f>
        <v>11</v>
      </c>
    </row>
    <row r="1922" spans="1:7" ht="12.75">
      <c r="A1922" s="3">
        <v>27</v>
      </c>
      <c r="B1922" s="4">
        <f t="shared" si="56"/>
        <v>12</v>
      </c>
      <c r="C1922" s="4" t="str">
        <f ca="1">IF(G1922=$E$2+1,D1893,INDIRECT(ADDRESS(4+MOD(IF(G1922&lt;$E$2+1,G1922,$E$2+$E$2+2-G1922)-A1922+2*$E$2+1,2*$E$2+1),3)))</f>
        <v>Player 19</v>
      </c>
      <c r="D1922" s="3" t="str">
        <f ca="1" t="shared" si="54"/>
        <v>Player 29</v>
      </c>
      <c r="E1922" s="3"/>
      <c r="F1922" s="3"/>
      <c r="G1922">
        <f>1+MOD(A1922+D1892-2,2*$E$2+1)</f>
        <v>12</v>
      </c>
    </row>
    <row r="1923" spans="1:7" ht="12.75">
      <c r="A1923" s="3">
        <v>28</v>
      </c>
      <c r="B1923" s="4">
        <f t="shared" si="56"/>
        <v>13</v>
      </c>
      <c r="C1923" s="4" t="str">
        <f ca="1">IF(G1923=$E$2+1,D1893,INDIRECT(ADDRESS(4+MOD(IF(G1923&lt;$E$2+1,G1923,$E$2+$E$2+2-G1923)-A1923+2*$E$2+1,2*$E$2+1),3)))</f>
        <v>Player 19</v>
      </c>
      <c r="D1923" s="3" t="str">
        <f ca="1" t="shared" si="54"/>
        <v>Player 27</v>
      </c>
      <c r="E1923" s="3"/>
      <c r="F1923" s="3"/>
      <c r="G1923">
        <f>1+MOD(A1923+D1892-2,2*$E$2+1)</f>
        <v>13</v>
      </c>
    </row>
    <row r="1924" spans="1:7" ht="12.75">
      <c r="A1924" s="3">
        <v>29</v>
      </c>
      <c r="B1924" s="4">
        <f t="shared" si="56"/>
        <v>14</v>
      </c>
      <c r="C1924" s="4" t="str">
        <f ca="1">IF(G1924=$E$2+1,D1893,INDIRECT(ADDRESS(4+MOD(IF(G1924&lt;$E$2+1,G1924,$E$2+$E$2+2-G1924)-A1924+2*$E$2+1,2*$E$2+1),3)))</f>
        <v>Player 19</v>
      </c>
      <c r="D1924" s="3" t="str">
        <f ca="1" t="shared" si="54"/>
        <v>Player 25</v>
      </c>
      <c r="E1924" s="3"/>
      <c r="F1924" s="3"/>
      <c r="G1924">
        <f>1+MOD(A1924+D1892-2,2*$E$2+1)</f>
        <v>14</v>
      </c>
    </row>
    <row r="1925" spans="1:7" ht="12.75">
      <c r="A1925" s="3">
        <v>30</v>
      </c>
      <c r="B1925" s="4">
        <f t="shared" si="56"/>
        <v>15</v>
      </c>
      <c r="C1925" s="4" t="str">
        <f ca="1">IF(G1925=$E$2+1,D1893,INDIRECT(ADDRESS(4+MOD(IF(G1925&lt;$E$2+1,G1925,$E$2+$E$2+2-G1925)-A1925+2*$E$2+1,2*$E$2+1),3)))</f>
        <v>Player 19</v>
      </c>
      <c r="D1925" s="3" t="str">
        <f ca="1" t="shared" si="54"/>
        <v>Player 23</v>
      </c>
      <c r="E1925" s="3"/>
      <c r="F1925" s="3"/>
      <c r="G1925">
        <f>1+MOD(A1925+D1892-2,2*$E$2+1)</f>
        <v>15</v>
      </c>
    </row>
    <row r="1926" spans="1:7" ht="12.75">
      <c r="A1926" s="3">
        <v>31</v>
      </c>
      <c r="B1926" s="4">
        <f t="shared" si="56"/>
        <v>16</v>
      </c>
      <c r="C1926" s="4" t="str">
        <f ca="1">IF(G1926=$E$2+1,D1893,INDIRECT(ADDRESS(4+MOD(IF(G1926&lt;$E$2+1,G1926,$E$2+$E$2+2-G1926)-A1926+2*$E$2+1,2*$E$2+1),3)))</f>
        <v>Player 19</v>
      </c>
      <c r="D1926" s="3" t="str">
        <f ca="1" t="shared" si="54"/>
        <v>Player 21</v>
      </c>
      <c r="E1926" s="3"/>
      <c r="F1926" s="3"/>
      <c r="G1926">
        <f>1+MOD(A1926+D1892-2,2*$E$2+1)</f>
        <v>16</v>
      </c>
    </row>
    <row r="1927" spans="1:7" ht="12.75">
      <c r="A1927" s="3">
        <v>32</v>
      </c>
      <c r="B1927" s="4">
        <f t="shared" si="56"/>
        <v>0</v>
      </c>
      <c r="C1927" s="4" t="str">
        <f ca="1">IF(G1927=$E$2+1,D1893,INDIRECT(ADDRESS(4+MOD(IF(G1927&lt;$E$2+1,G1927,$E$2+$E$2+2-G1927)-A1927+2*$E$2+1,2*$E$2+1),3)))</f>
        <v>Player 19</v>
      </c>
      <c r="D1927" s="3" t="str">
        <f ca="1" t="shared" si="54"/>
        <v>Rest</v>
      </c>
      <c r="E1927" s="3"/>
      <c r="F1927" s="3"/>
      <c r="G1927">
        <f>1+MOD(A1927+D1892-2,2*$E$2+1)</f>
        <v>17</v>
      </c>
    </row>
    <row r="1928" spans="1:7" ht="12.75">
      <c r="A1928" s="3">
        <v>33</v>
      </c>
      <c r="B1928" s="4">
        <f t="shared" si="56"/>
        <v>16</v>
      </c>
      <c r="C1928" s="4" t="str">
        <f ca="1">IF(G1928=$E$2+1,D1893,INDIRECT(ADDRESS(4+MOD(IF(G1928&lt;$E$2+1,G1928,$E$2+$E$2+2-G1928)-A1928+2*$E$2+1,2*$E$2+1),3)))</f>
        <v>Player 17</v>
      </c>
      <c r="D1928" s="3" t="str">
        <f ca="1" t="shared" si="54"/>
        <v>Player 19</v>
      </c>
      <c r="E1928" s="3"/>
      <c r="F1928" s="3"/>
      <c r="G1928">
        <f>1+MOD(A1928+D1892-2,2*$E$2+1)</f>
        <v>18</v>
      </c>
    </row>
    <row r="1936" spans="1:6" ht="12.75">
      <c r="A1936" t="s">
        <v>46</v>
      </c>
      <c r="C1936" s="1" t="s">
        <v>47</v>
      </c>
      <c r="D1936" s="2">
        <v>20</v>
      </c>
      <c r="F1936"/>
    </row>
    <row r="1937" spans="3:6" ht="12.75">
      <c r="C1937" s="1" t="s">
        <v>48</v>
      </c>
      <c r="D1937" s="2" t="str">
        <f ca="1">INDIRECT(ADDRESS(3+D1936,3))</f>
        <v>Player 20</v>
      </c>
      <c r="F1937"/>
    </row>
    <row r="1938" ht="12.75">
      <c r="F1938"/>
    </row>
    <row r="1939" spans="1:7" ht="12.75">
      <c r="A1939" s="3" t="s">
        <v>51</v>
      </c>
      <c r="B1939" s="13" t="s">
        <v>5</v>
      </c>
      <c r="C1939" s="4" t="s">
        <v>11</v>
      </c>
      <c r="D1939" s="3" t="s">
        <v>10</v>
      </c>
      <c r="E1939" s="5" t="s">
        <v>3</v>
      </c>
      <c r="F1939" s="3" t="s">
        <v>4</v>
      </c>
      <c r="G1939" t="s">
        <v>49</v>
      </c>
    </row>
    <row r="1940" spans="1:7" ht="12.75">
      <c r="A1940" s="3">
        <v>1</v>
      </c>
      <c r="B1940" s="4">
        <f>IF(G1940=$E$2+1,0,IF(G1940&lt;$E$2+1,G1940,$E$2+$E$2+2-G1940))</f>
        <v>14</v>
      </c>
      <c r="C1940" s="4" t="str">
        <f ca="1">IF(G1940=$E$2+1,D1937,INDIRECT(ADDRESS(4+MOD(IF(G1940&lt;$E$2+1,G1940,$E$2+$E$2+2-G1940)-A1940+2*$E$2+1,2*$E$2+1),3)))</f>
        <v>Player 14</v>
      </c>
      <c r="D1940" s="3" t="str">
        <f aca="true" ca="1" t="shared" si="57" ref="D1940:D1972">IF(G1940=$E$2+1,$F$3,INDIRECT(ADDRESS(4+MOD(IF(G1940&lt;$E$2+1,$E$2+$E$2+2-G1940,G1940)-A1940+2*$E$2+1,2*$E$2+1),3)))</f>
        <v>Player 20</v>
      </c>
      <c r="E1940" s="5"/>
      <c r="F1940" s="3"/>
      <c r="G1940">
        <f>1+MOD(A1940+D1936-2,2*$E$2+1)</f>
        <v>20</v>
      </c>
    </row>
    <row r="1941" spans="1:7" ht="12.75">
      <c r="A1941" s="3">
        <v>2</v>
      </c>
      <c r="B1941" s="4">
        <f aca="true" t="shared" si="58" ref="B1941:B1960">IF(G1941=$E$2+1,0,IF(G1941&lt;$E$2+1,G1941,$E$2+$E$2+2-G1941))</f>
        <v>13</v>
      </c>
      <c r="C1941" s="4" t="str">
        <f ca="1">IF(G1941=$E$2+1,D1937,INDIRECT(ADDRESS(4+MOD(IF(G1941&lt;$E$2+1,G1941,$E$2+$E$2+2-G1941)-A1941+2*$E$2+1,2*$E$2+1),3)))</f>
        <v>Player 12</v>
      </c>
      <c r="D1941" s="3" t="str">
        <f ca="1" t="shared" si="57"/>
        <v>Player 20</v>
      </c>
      <c r="E1941" s="5"/>
      <c r="F1941" s="3"/>
      <c r="G1941">
        <f>1+MOD(A1941+D1936-2,2*$E$2+1)</f>
        <v>21</v>
      </c>
    </row>
    <row r="1942" spans="1:7" ht="12.75">
      <c r="A1942" s="3">
        <v>3</v>
      </c>
      <c r="B1942" s="4">
        <f t="shared" si="58"/>
        <v>12</v>
      </c>
      <c r="C1942" s="4" t="str">
        <f ca="1">IF(G1942=$E$2+1,D1937,INDIRECT(ADDRESS(4+MOD(IF(G1942&lt;$E$2+1,G1942,$E$2+$E$2+2-G1942)-A1942+2*$E$2+1,2*$E$2+1),3)))</f>
        <v>Player 10</v>
      </c>
      <c r="D1942" s="3" t="str">
        <f ca="1" t="shared" si="57"/>
        <v>Player 20</v>
      </c>
      <c r="E1942" s="3"/>
      <c r="F1942" s="3"/>
      <c r="G1942">
        <f>1+MOD(A1942+D1936-2,2*$E$2+1)</f>
        <v>22</v>
      </c>
    </row>
    <row r="1943" spans="1:7" ht="12.75">
      <c r="A1943" s="3">
        <v>4</v>
      </c>
      <c r="B1943" s="4">
        <f t="shared" si="58"/>
        <v>11</v>
      </c>
      <c r="C1943" s="4" t="str">
        <f ca="1">IF(G1943=$E$2+1,D1937,INDIRECT(ADDRESS(4+MOD(IF(G1943&lt;$E$2+1,G1943,$E$2+$E$2+2-G1943)-A1943+2*$E$2+1,2*$E$2+1),3)))</f>
        <v>Player 8</v>
      </c>
      <c r="D1943" s="3" t="str">
        <f ca="1" t="shared" si="57"/>
        <v>Player 20</v>
      </c>
      <c r="E1943" s="3"/>
      <c r="F1943" s="3"/>
      <c r="G1943">
        <f>1+MOD(A1943+D1936-2,2*$E$2+1)</f>
        <v>23</v>
      </c>
    </row>
    <row r="1944" spans="1:7" ht="12.75">
      <c r="A1944" s="3">
        <v>5</v>
      </c>
      <c r="B1944" s="4">
        <f t="shared" si="58"/>
        <v>10</v>
      </c>
      <c r="C1944" s="4" t="str">
        <f ca="1">IF(G1944=$E$2+1,D1937,INDIRECT(ADDRESS(4+MOD(IF(G1944&lt;$E$2+1,G1944,$E$2+$E$2+2-G1944)-A1944+2*$E$2+1,2*$E$2+1),3)))</f>
        <v>Player 6</v>
      </c>
      <c r="D1944" s="3" t="str">
        <f ca="1" t="shared" si="57"/>
        <v>Player 20</v>
      </c>
      <c r="E1944" s="3"/>
      <c r="F1944" s="3"/>
      <c r="G1944">
        <f>1+MOD(A1944+D1936-2,2*$E$2+1)</f>
        <v>24</v>
      </c>
    </row>
    <row r="1945" spans="1:7" ht="12.75">
      <c r="A1945" s="3">
        <v>6</v>
      </c>
      <c r="B1945" s="4">
        <f t="shared" si="58"/>
        <v>9</v>
      </c>
      <c r="C1945" s="4" t="str">
        <f ca="1">IF(G1945=$E$2+1,D1937,INDIRECT(ADDRESS(4+MOD(IF(G1945&lt;$E$2+1,G1945,$E$2+$E$2+2-G1945)-A1945+2*$E$2+1,2*$E$2+1),3)))</f>
        <v>Player 4</v>
      </c>
      <c r="D1945" s="3" t="str">
        <f ca="1" t="shared" si="57"/>
        <v>Player 20</v>
      </c>
      <c r="E1945" s="3"/>
      <c r="F1945" s="3"/>
      <c r="G1945">
        <f>1+MOD(A1945+D1936-2,2*$E$2+1)</f>
        <v>25</v>
      </c>
    </row>
    <row r="1946" spans="1:7" ht="12.75">
      <c r="A1946" s="3">
        <v>7</v>
      </c>
      <c r="B1946" s="4">
        <f t="shared" si="58"/>
        <v>8</v>
      </c>
      <c r="C1946" s="4" t="str">
        <f ca="1">IF(G1946=$E$2+1,D1937,INDIRECT(ADDRESS(4+MOD(IF(G1946&lt;$E$2+1,G1946,$E$2+$E$2+2-G1946)-A1946+2*$E$2+1,2*$E$2+1),3)))</f>
        <v>Player 2</v>
      </c>
      <c r="D1946" s="3" t="str">
        <f ca="1" t="shared" si="57"/>
        <v>Player 20</v>
      </c>
      <c r="E1946" s="3"/>
      <c r="F1946" s="3"/>
      <c r="G1946">
        <f>1+MOD(A1946+D1936-2,2*$E$2+1)</f>
        <v>26</v>
      </c>
    </row>
    <row r="1947" spans="1:7" ht="12.75">
      <c r="A1947" s="3">
        <v>8</v>
      </c>
      <c r="B1947" s="4">
        <f t="shared" si="58"/>
        <v>7</v>
      </c>
      <c r="C1947" s="4" t="str">
        <f ca="1">IF(G1947=$E$2+1,D1937,INDIRECT(ADDRESS(4+MOD(IF(G1947&lt;$E$2+1,G1947,$E$2+$E$2+2-G1947)-A1947+2*$E$2+1,2*$E$2+1),3)))</f>
        <v>Player 33 or Rest</v>
      </c>
      <c r="D1947" s="3" t="str">
        <f ca="1" t="shared" si="57"/>
        <v>Player 20</v>
      </c>
      <c r="E1947" s="3"/>
      <c r="F1947" s="3"/>
      <c r="G1947">
        <f>1+MOD(A1947+D1936-2,2*$E$2+1)</f>
        <v>27</v>
      </c>
    </row>
    <row r="1948" spans="1:7" ht="12.75">
      <c r="A1948" s="3">
        <v>9</v>
      </c>
      <c r="B1948" s="4">
        <f t="shared" si="58"/>
        <v>6</v>
      </c>
      <c r="C1948" s="4" t="str">
        <f ca="1">IF(G1948=$E$2+1,D1937,INDIRECT(ADDRESS(4+MOD(IF(G1948&lt;$E$2+1,G1948,$E$2+$E$2+2-G1948)-A1948+2*$E$2+1,2*$E$2+1),3)))</f>
        <v>Player 31</v>
      </c>
      <c r="D1948" s="3" t="str">
        <f ca="1" t="shared" si="57"/>
        <v>Player 20</v>
      </c>
      <c r="E1948" s="3"/>
      <c r="F1948" s="3"/>
      <c r="G1948">
        <f>1+MOD(A1948+D1936-2,2*$E$2+1)</f>
        <v>28</v>
      </c>
    </row>
    <row r="1949" spans="1:7" ht="12.75">
      <c r="A1949" s="3">
        <v>10</v>
      </c>
      <c r="B1949" s="4">
        <f t="shared" si="58"/>
        <v>5</v>
      </c>
      <c r="C1949" s="4" t="str">
        <f ca="1">IF(G1949=$E$2+1,D1937,INDIRECT(ADDRESS(4+MOD(IF(G1949&lt;$E$2+1,G1949,$E$2+$E$2+2-G1949)-A1949+2*$E$2+1,2*$E$2+1),3)))</f>
        <v>Player 29</v>
      </c>
      <c r="D1949" s="3" t="str">
        <f ca="1" t="shared" si="57"/>
        <v>Player 20</v>
      </c>
      <c r="E1949" s="3"/>
      <c r="F1949" s="3"/>
      <c r="G1949">
        <f>1+MOD(A1949+D1936-2,2*$E$2+1)</f>
        <v>29</v>
      </c>
    </row>
    <row r="1950" spans="1:7" ht="12.75">
      <c r="A1950" s="3">
        <v>11</v>
      </c>
      <c r="B1950" s="4">
        <f t="shared" si="58"/>
        <v>4</v>
      </c>
      <c r="C1950" s="4" t="str">
        <f ca="1">IF(G1950=$E$2+1,D1937,INDIRECT(ADDRESS(4+MOD(IF(G1950&lt;$E$2+1,G1950,$E$2+$E$2+2-G1950)-A1950+2*$E$2+1,2*$E$2+1),3)))</f>
        <v>Player 27</v>
      </c>
      <c r="D1950" s="3" t="str">
        <f ca="1" t="shared" si="57"/>
        <v>Player 20</v>
      </c>
      <c r="E1950" s="3"/>
      <c r="F1950" s="3"/>
      <c r="G1950">
        <f>1+MOD(A1950+D1936-2,2*$E$2+1)</f>
        <v>30</v>
      </c>
    </row>
    <row r="1951" spans="1:7" ht="12.75">
      <c r="A1951" s="3">
        <v>12</v>
      </c>
      <c r="B1951" s="4">
        <f t="shared" si="58"/>
        <v>3</v>
      </c>
      <c r="C1951" s="4" t="str">
        <f ca="1">IF(G1951=$E$2+1,D1937,INDIRECT(ADDRESS(4+MOD(IF(G1951&lt;$E$2+1,G1951,$E$2+$E$2+2-G1951)-A1951+2*$E$2+1,2*$E$2+1),3)))</f>
        <v>Player 25</v>
      </c>
      <c r="D1951" s="3" t="str">
        <f ca="1" t="shared" si="57"/>
        <v>Player 20</v>
      </c>
      <c r="E1951" s="3"/>
      <c r="F1951" s="3"/>
      <c r="G1951">
        <f>1+MOD(A1951+D1936-2,2*$E$2+1)</f>
        <v>31</v>
      </c>
    </row>
    <row r="1952" spans="1:7" ht="12.75">
      <c r="A1952" s="3">
        <v>13</v>
      </c>
      <c r="B1952" s="4">
        <f t="shared" si="58"/>
        <v>2</v>
      </c>
      <c r="C1952" s="4" t="str">
        <f ca="1">IF(G1952=$E$2+1,D1937,INDIRECT(ADDRESS(4+MOD(IF(G1952&lt;$E$2+1,G1952,$E$2+$E$2+2-G1952)-A1952+2*$E$2+1,2*$E$2+1),3)))</f>
        <v>Player 23</v>
      </c>
      <c r="D1952" s="3" t="str">
        <f ca="1" t="shared" si="57"/>
        <v>Player 20</v>
      </c>
      <c r="E1952" s="3"/>
      <c r="F1952" s="3"/>
      <c r="G1952">
        <f>1+MOD(A1952+D1936-2,2*$E$2+1)</f>
        <v>32</v>
      </c>
    </row>
    <row r="1953" spans="1:7" ht="12.75">
      <c r="A1953" s="3">
        <v>14</v>
      </c>
      <c r="B1953" s="4">
        <f t="shared" si="58"/>
        <v>1</v>
      </c>
      <c r="C1953" s="4" t="str">
        <f ca="1">IF(G1953=$E$2+1,D1937,INDIRECT(ADDRESS(4+MOD(IF(G1953&lt;$E$2+1,G1953,$E$2+$E$2+2-G1953)-A1953+2*$E$2+1,2*$E$2+1),3)))</f>
        <v>Player 21</v>
      </c>
      <c r="D1953" s="3" t="str">
        <f ca="1" t="shared" si="57"/>
        <v>Player 20</v>
      </c>
      <c r="E1953" s="3"/>
      <c r="F1953" s="3"/>
      <c r="G1953">
        <f>1+MOD(A1953+D1936-2,2*$E$2+1)</f>
        <v>33</v>
      </c>
    </row>
    <row r="1954" spans="1:7" ht="12.75">
      <c r="A1954" s="3">
        <v>15</v>
      </c>
      <c r="B1954" s="4">
        <f t="shared" si="58"/>
        <v>1</v>
      </c>
      <c r="C1954" s="4" t="str">
        <f ca="1">IF(G1954=$E$2+1,D1937,INDIRECT(ADDRESS(4+MOD(IF(G1954&lt;$E$2+1,G1954,$E$2+$E$2+2-G1954)-A1954+2*$E$2+1,2*$E$2+1),3)))</f>
        <v>Player 20</v>
      </c>
      <c r="D1954" s="3" t="str">
        <f ca="1" t="shared" si="57"/>
        <v>Player 19</v>
      </c>
      <c r="E1954" s="3"/>
      <c r="F1954" s="3"/>
      <c r="G1954">
        <f>1+MOD(A1954+D1936-2,2*$E$2+1)</f>
        <v>1</v>
      </c>
    </row>
    <row r="1955" spans="1:7" ht="12.75">
      <c r="A1955" s="3">
        <v>16</v>
      </c>
      <c r="B1955" s="4">
        <f t="shared" si="58"/>
        <v>2</v>
      </c>
      <c r="C1955" s="4" t="str">
        <f ca="1">IF(G1955=$E$2+1,D1937,INDIRECT(ADDRESS(4+MOD(IF(G1955&lt;$E$2+1,G1955,$E$2+$E$2+2-G1955)-A1955+2*$E$2+1,2*$E$2+1),3)))</f>
        <v>Player 20</v>
      </c>
      <c r="D1955" s="3" t="str">
        <f ca="1" t="shared" si="57"/>
        <v>Player 17</v>
      </c>
      <c r="E1955" s="3"/>
      <c r="F1955" s="3"/>
      <c r="G1955">
        <f>1+MOD(A1955+D1936-2,2*$E$2+1)</f>
        <v>2</v>
      </c>
    </row>
    <row r="1956" spans="1:7" ht="12.75">
      <c r="A1956" s="3">
        <v>17</v>
      </c>
      <c r="B1956" s="4">
        <f t="shared" si="58"/>
        <v>3</v>
      </c>
      <c r="C1956" s="4" t="str">
        <f ca="1">IF(G1956=$E$2+1,D1937,INDIRECT(ADDRESS(4+MOD(IF(G1956&lt;$E$2+1,G1956,$E$2+$E$2+2-G1956)-A1956+2*$E$2+1,2*$E$2+1),3)))</f>
        <v>Player 20</v>
      </c>
      <c r="D1956" s="3" t="str">
        <f ca="1" t="shared" si="57"/>
        <v>Player 15</v>
      </c>
      <c r="E1956" s="3"/>
      <c r="F1956" s="3"/>
      <c r="G1956">
        <f>1+MOD(A1956+D1936-2,2*$E$2+1)</f>
        <v>3</v>
      </c>
    </row>
    <row r="1957" spans="1:7" ht="12.75">
      <c r="A1957" s="3">
        <v>18</v>
      </c>
      <c r="B1957" s="4">
        <f t="shared" si="58"/>
        <v>4</v>
      </c>
      <c r="C1957" s="4" t="str">
        <f ca="1">IF(G1957=$E$2+1,D1937,INDIRECT(ADDRESS(4+MOD(IF(G1957&lt;$E$2+1,G1957,$E$2+$E$2+2-G1957)-A1957+2*$E$2+1,2*$E$2+1),3)))</f>
        <v>Player 20</v>
      </c>
      <c r="D1957" s="3" t="str">
        <f ca="1" t="shared" si="57"/>
        <v>Player 13</v>
      </c>
      <c r="E1957" s="3"/>
      <c r="F1957" s="3"/>
      <c r="G1957">
        <f>1+MOD(A1957+D1936-2,2*$E$2+1)</f>
        <v>4</v>
      </c>
    </row>
    <row r="1958" spans="1:7" ht="12.75">
      <c r="A1958" s="3">
        <v>19</v>
      </c>
      <c r="B1958" s="4">
        <f t="shared" si="58"/>
        <v>5</v>
      </c>
      <c r="C1958" s="4" t="str">
        <f ca="1">IF(G1958=$E$2+1,D1937,INDIRECT(ADDRESS(4+MOD(IF(G1958&lt;$E$2+1,G1958,$E$2+$E$2+2-G1958)-A1958+2*$E$2+1,2*$E$2+1),3)))</f>
        <v>Player 20</v>
      </c>
      <c r="D1958" s="3" t="str">
        <f ca="1" t="shared" si="57"/>
        <v>Player 11</v>
      </c>
      <c r="E1958" s="3"/>
      <c r="F1958" s="3"/>
      <c r="G1958">
        <f>1+MOD(A1958+D1936-2,2*$E$2+1)</f>
        <v>5</v>
      </c>
    </row>
    <row r="1959" spans="1:7" ht="12.75">
      <c r="A1959" s="3">
        <v>20</v>
      </c>
      <c r="B1959" s="4">
        <f t="shared" si="58"/>
        <v>6</v>
      </c>
      <c r="C1959" s="4" t="str">
        <f ca="1">IF(G1959=$E$2+1,D1937,INDIRECT(ADDRESS(4+MOD(IF(G1959&lt;$E$2+1,G1959,$E$2+$E$2+2-G1959)-A1959+2*$E$2+1,2*$E$2+1),3)))</f>
        <v>Player 20</v>
      </c>
      <c r="D1959" s="3" t="str">
        <f ca="1" t="shared" si="57"/>
        <v>Player 9</v>
      </c>
      <c r="E1959" s="3"/>
      <c r="F1959" s="3"/>
      <c r="G1959">
        <f>1+MOD(A1959+D1936-2,2*$E$2+1)</f>
        <v>6</v>
      </c>
    </row>
    <row r="1960" spans="1:7" ht="12.75">
      <c r="A1960" s="3">
        <v>21</v>
      </c>
      <c r="B1960" s="4">
        <f t="shared" si="58"/>
        <v>7</v>
      </c>
      <c r="C1960" s="4" t="str">
        <f ca="1">IF(G1960=$E$2+1,D1937,INDIRECT(ADDRESS(4+MOD(IF(G1960&lt;$E$2+1,G1960,$E$2+$E$2+2-G1960)-A1960+2*$E$2+1,2*$E$2+1),3)))</f>
        <v>Player 20</v>
      </c>
      <c r="D1960" s="3" t="str">
        <f ca="1" t="shared" si="57"/>
        <v>Player 7</v>
      </c>
      <c r="E1960" s="3"/>
      <c r="F1960" s="3"/>
      <c r="G1960">
        <f>1+MOD(A1960+D1936-2,2*$E$2+1)</f>
        <v>7</v>
      </c>
    </row>
    <row r="1961" spans="1:7" ht="12.75">
      <c r="A1961" s="3">
        <v>22</v>
      </c>
      <c r="B1961" s="4">
        <f>IF(G1961=$E$2+1,0,IF(G1961&lt;$E$2+1,G1961,$E$2+$E$2+2-G1961))</f>
        <v>8</v>
      </c>
      <c r="C1961" s="4" t="str">
        <f ca="1">IF(G1961=$E$2+1,D1937,INDIRECT(ADDRESS(4+MOD(IF(G1961&lt;$E$2+1,G1961,$E$2+$E$2+2-G1961)-A1961+2*$E$2+1,2*$E$2+1),3)))</f>
        <v>Player 20</v>
      </c>
      <c r="D1961" s="3" t="str">
        <f ca="1" t="shared" si="57"/>
        <v>Player 5</v>
      </c>
      <c r="E1961" s="3"/>
      <c r="F1961" s="3"/>
      <c r="G1961">
        <f>1+MOD(A1961+D1936-2,2*$E$2+1)</f>
        <v>8</v>
      </c>
    </row>
    <row r="1962" spans="1:7" ht="12.75">
      <c r="A1962" s="3">
        <v>23</v>
      </c>
      <c r="B1962" s="4">
        <f>IF(G1962=$E$2+1,0,IF(G1962&lt;$E$2+1,G1962,$E$2+$E$2+2-G1962))</f>
        <v>9</v>
      </c>
      <c r="C1962" s="4" t="str">
        <f ca="1">IF(G1962=$E$2+1,D1937,INDIRECT(ADDRESS(4+MOD(IF(G1962&lt;$E$2+1,G1962,$E$2+$E$2+2-G1962)-A1962+2*$E$2+1,2*$E$2+1),3)))</f>
        <v>Player 20</v>
      </c>
      <c r="D1962" s="3" t="str">
        <f ca="1" t="shared" si="57"/>
        <v>Player 3</v>
      </c>
      <c r="E1962" s="3"/>
      <c r="F1962" s="3"/>
      <c r="G1962">
        <f>1+MOD(A1962+D1936-2,2*$E$2+1)</f>
        <v>9</v>
      </c>
    </row>
    <row r="1963" spans="1:7" ht="12.75">
      <c r="A1963" s="3">
        <v>24</v>
      </c>
      <c r="B1963" s="4">
        <f aca="true" t="shared" si="59" ref="B1963:B1972">IF(G1963=$E$2+1,0,IF(G1963&lt;$E$2+1,G1963,$E$2+$E$2+2-G1963))</f>
        <v>10</v>
      </c>
      <c r="C1963" s="4" t="str">
        <f ca="1">IF(G1963=$E$2+1,D1937,INDIRECT(ADDRESS(4+MOD(IF(G1963&lt;$E$2+1,G1963,$E$2+$E$2+2-G1963)-A1963+2*$E$2+1,2*$E$2+1),3)))</f>
        <v>Player 20</v>
      </c>
      <c r="D1963" s="3" t="str">
        <f ca="1" t="shared" si="57"/>
        <v>Player 1</v>
      </c>
      <c r="E1963" s="3"/>
      <c r="F1963" s="3"/>
      <c r="G1963">
        <f>1+MOD(A1963+D1936-2,2*$E$2+1)</f>
        <v>10</v>
      </c>
    </row>
    <row r="1964" spans="1:7" ht="12.75">
      <c r="A1964" s="3">
        <v>25</v>
      </c>
      <c r="B1964" s="4">
        <f t="shared" si="59"/>
        <v>11</v>
      </c>
      <c r="C1964" s="4" t="str">
        <f ca="1">IF(G1964=$E$2+1,D1937,INDIRECT(ADDRESS(4+MOD(IF(G1964&lt;$E$2+1,G1964,$E$2+$E$2+2-G1964)-A1964+2*$E$2+1,2*$E$2+1),3)))</f>
        <v>Player 20</v>
      </c>
      <c r="D1964" s="3" t="str">
        <f ca="1" t="shared" si="57"/>
        <v>Player 32</v>
      </c>
      <c r="E1964" s="3"/>
      <c r="F1964" s="3"/>
      <c r="G1964">
        <f>1+MOD(A1964+D1936-2,2*$E$2+1)</f>
        <v>11</v>
      </c>
    </row>
    <row r="1965" spans="1:7" ht="12.75">
      <c r="A1965" s="3">
        <v>26</v>
      </c>
      <c r="B1965" s="4">
        <f t="shared" si="59"/>
        <v>12</v>
      </c>
      <c r="C1965" s="4" t="str">
        <f ca="1">IF(G1965=$E$2+1,D1937,INDIRECT(ADDRESS(4+MOD(IF(G1965&lt;$E$2+1,G1965,$E$2+$E$2+2-G1965)-A1965+2*$E$2+1,2*$E$2+1),3)))</f>
        <v>Player 20</v>
      </c>
      <c r="D1965" s="3" t="str">
        <f ca="1" t="shared" si="57"/>
        <v>Player 30</v>
      </c>
      <c r="E1965" s="3"/>
      <c r="F1965" s="3"/>
      <c r="G1965">
        <f>1+MOD(A1965+D1936-2,2*$E$2+1)</f>
        <v>12</v>
      </c>
    </row>
    <row r="1966" spans="1:7" ht="12.75">
      <c r="A1966" s="3">
        <v>27</v>
      </c>
      <c r="B1966" s="4">
        <f t="shared" si="59"/>
        <v>13</v>
      </c>
      <c r="C1966" s="4" t="str">
        <f ca="1">IF(G1966=$E$2+1,D1937,INDIRECT(ADDRESS(4+MOD(IF(G1966&lt;$E$2+1,G1966,$E$2+$E$2+2-G1966)-A1966+2*$E$2+1,2*$E$2+1),3)))</f>
        <v>Player 20</v>
      </c>
      <c r="D1966" s="3" t="str">
        <f ca="1" t="shared" si="57"/>
        <v>Player 28</v>
      </c>
      <c r="E1966" s="3"/>
      <c r="F1966" s="3"/>
      <c r="G1966">
        <f>1+MOD(A1966+D1936-2,2*$E$2+1)</f>
        <v>13</v>
      </c>
    </row>
    <row r="1967" spans="1:7" ht="12.75">
      <c r="A1967" s="3">
        <v>28</v>
      </c>
      <c r="B1967" s="4">
        <f t="shared" si="59"/>
        <v>14</v>
      </c>
      <c r="C1967" s="4" t="str">
        <f ca="1">IF(G1967=$E$2+1,D1937,INDIRECT(ADDRESS(4+MOD(IF(G1967&lt;$E$2+1,G1967,$E$2+$E$2+2-G1967)-A1967+2*$E$2+1,2*$E$2+1),3)))</f>
        <v>Player 20</v>
      </c>
      <c r="D1967" s="3" t="str">
        <f ca="1" t="shared" si="57"/>
        <v>Player 26</v>
      </c>
      <c r="E1967" s="3"/>
      <c r="F1967" s="3"/>
      <c r="G1967">
        <f>1+MOD(A1967+D1936-2,2*$E$2+1)</f>
        <v>14</v>
      </c>
    </row>
    <row r="1968" spans="1:7" ht="12.75">
      <c r="A1968" s="3">
        <v>29</v>
      </c>
      <c r="B1968" s="4">
        <f t="shared" si="59"/>
        <v>15</v>
      </c>
      <c r="C1968" s="4" t="str">
        <f ca="1">IF(G1968=$E$2+1,D1937,INDIRECT(ADDRESS(4+MOD(IF(G1968&lt;$E$2+1,G1968,$E$2+$E$2+2-G1968)-A1968+2*$E$2+1,2*$E$2+1),3)))</f>
        <v>Player 20</v>
      </c>
      <c r="D1968" s="3" t="str">
        <f ca="1" t="shared" si="57"/>
        <v>Player 24</v>
      </c>
      <c r="E1968" s="3"/>
      <c r="F1968" s="3"/>
      <c r="G1968">
        <f>1+MOD(A1968+D1936-2,2*$E$2+1)</f>
        <v>15</v>
      </c>
    </row>
    <row r="1969" spans="1:7" ht="12.75">
      <c r="A1969" s="3">
        <v>30</v>
      </c>
      <c r="B1969" s="4">
        <f t="shared" si="59"/>
        <v>16</v>
      </c>
      <c r="C1969" s="4" t="str">
        <f ca="1">IF(G1969=$E$2+1,D1937,INDIRECT(ADDRESS(4+MOD(IF(G1969&lt;$E$2+1,G1969,$E$2+$E$2+2-G1969)-A1969+2*$E$2+1,2*$E$2+1),3)))</f>
        <v>Player 20</v>
      </c>
      <c r="D1969" s="3" t="str">
        <f ca="1" t="shared" si="57"/>
        <v>Player 22</v>
      </c>
      <c r="E1969" s="3"/>
      <c r="F1969" s="3"/>
      <c r="G1969">
        <f>1+MOD(A1969+D1936-2,2*$E$2+1)</f>
        <v>16</v>
      </c>
    </row>
    <row r="1970" spans="1:7" ht="12.75">
      <c r="A1970" s="3">
        <v>31</v>
      </c>
      <c r="B1970" s="4">
        <f t="shared" si="59"/>
        <v>0</v>
      </c>
      <c r="C1970" s="4" t="str">
        <f ca="1">IF(G1970=$E$2+1,D1937,INDIRECT(ADDRESS(4+MOD(IF(G1970&lt;$E$2+1,G1970,$E$2+$E$2+2-G1970)-A1970+2*$E$2+1,2*$E$2+1),3)))</f>
        <v>Player 20</v>
      </c>
      <c r="D1970" s="3" t="str">
        <f ca="1" t="shared" si="57"/>
        <v>Rest</v>
      </c>
      <c r="E1970" s="3"/>
      <c r="F1970" s="3"/>
      <c r="G1970">
        <f>1+MOD(A1970+D1936-2,2*$E$2+1)</f>
        <v>17</v>
      </c>
    </row>
    <row r="1971" spans="1:7" ht="12.75">
      <c r="A1971" s="3">
        <v>32</v>
      </c>
      <c r="B1971" s="4">
        <f t="shared" si="59"/>
        <v>16</v>
      </c>
      <c r="C1971" s="4" t="str">
        <f ca="1">IF(G1971=$E$2+1,D1937,INDIRECT(ADDRESS(4+MOD(IF(G1971&lt;$E$2+1,G1971,$E$2+$E$2+2-G1971)-A1971+2*$E$2+1,2*$E$2+1),3)))</f>
        <v>Player 18</v>
      </c>
      <c r="D1971" s="3" t="str">
        <f ca="1" t="shared" si="57"/>
        <v>Player 20</v>
      </c>
      <c r="E1971" s="3"/>
      <c r="F1971" s="3"/>
      <c r="G1971">
        <f>1+MOD(A1971+D1936-2,2*$E$2+1)</f>
        <v>18</v>
      </c>
    </row>
    <row r="1972" spans="1:7" ht="12.75">
      <c r="A1972" s="3">
        <v>33</v>
      </c>
      <c r="B1972" s="4">
        <f t="shared" si="59"/>
        <v>15</v>
      </c>
      <c r="C1972" s="4" t="str">
        <f ca="1">IF(G1972=$E$2+1,D1937,INDIRECT(ADDRESS(4+MOD(IF(G1972&lt;$E$2+1,G1972,$E$2+$E$2+2-G1972)-A1972+2*$E$2+1,2*$E$2+1),3)))</f>
        <v>Player 16</v>
      </c>
      <c r="D1972" s="3" t="str">
        <f ca="1" t="shared" si="57"/>
        <v>Player 20</v>
      </c>
      <c r="E1972" s="3"/>
      <c r="F1972" s="3"/>
      <c r="G1972">
        <f>1+MOD(A1972+D1936-2,2*$E$2+1)</f>
        <v>19</v>
      </c>
    </row>
    <row r="1980" spans="1:6" ht="12.75">
      <c r="A1980" t="s">
        <v>46</v>
      </c>
      <c r="C1980" s="1" t="s">
        <v>47</v>
      </c>
      <c r="D1980" s="2">
        <v>21</v>
      </c>
      <c r="F1980"/>
    </row>
    <row r="1981" spans="3:6" ht="12.75">
      <c r="C1981" s="1" t="s">
        <v>48</v>
      </c>
      <c r="D1981" s="2" t="str">
        <f ca="1">INDIRECT(ADDRESS(3+D1980,3))</f>
        <v>Player 21</v>
      </c>
      <c r="F1981"/>
    </row>
    <row r="1982" ht="12.75">
      <c r="F1982"/>
    </row>
    <row r="1983" spans="1:7" ht="12.75">
      <c r="A1983" s="3" t="s">
        <v>51</v>
      </c>
      <c r="B1983" s="13" t="s">
        <v>5</v>
      </c>
      <c r="C1983" s="4" t="s">
        <v>11</v>
      </c>
      <c r="D1983" s="3" t="s">
        <v>10</v>
      </c>
      <c r="E1983" s="5" t="s">
        <v>3</v>
      </c>
      <c r="F1983" s="3" t="s">
        <v>4</v>
      </c>
      <c r="G1983" t="s">
        <v>49</v>
      </c>
    </row>
    <row r="1984" spans="1:7" ht="12.75">
      <c r="A1984" s="3">
        <v>1</v>
      </c>
      <c r="B1984" s="4">
        <f>IF(G1984=$E$2+1,0,IF(G1984&lt;$E$2+1,G1984,$E$2+$E$2+2-G1984))</f>
        <v>13</v>
      </c>
      <c r="C1984" s="4" t="str">
        <f ca="1">IF(G1984=$E$2+1,D1981,INDIRECT(ADDRESS(4+MOD(IF(G1984&lt;$E$2+1,G1984,$E$2+$E$2+2-G1984)-A1984+2*$E$2+1,2*$E$2+1),3)))</f>
        <v>Player 13</v>
      </c>
      <c r="D1984" s="3" t="str">
        <f aca="true" ca="1" t="shared" si="60" ref="D1984:D2016">IF(G1984=$E$2+1,$F$3,INDIRECT(ADDRESS(4+MOD(IF(G1984&lt;$E$2+1,$E$2+$E$2+2-G1984,G1984)-A1984+2*$E$2+1,2*$E$2+1),3)))</f>
        <v>Player 21</v>
      </c>
      <c r="E1984" s="5"/>
      <c r="F1984" s="3"/>
      <c r="G1984">
        <f>1+MOD(A1984+D1980-2,2*$E$2+1)</f>
        <v>21</v>
      </c>
    </row>
    <row r="1985" spans="1:7" ht="12.75">
      <c r="A1985" s="3">
        <v>2</v>
      </c>
      <c r="B1985" s="4">
        <f aca="true" t="shared" si="61" ref="B1985:B2004">IF(G1985=$E$2+1,0,IF(G1985&lt;$E$2+1,G1985,$E$2+$E$2+2-G1985))</f>
        <v>12</v>
      </c>
      <c r="C1985" s="4" t="str">
        <f ca="1">IF(G1985=$E$2+1,D1981,INDIRECT(ADDRESS(4+MOD(IF(G1985&lt;$E$2+1,G1985,$E$2+$E$2+2-G1985)-A1985+2*$E$2+1,2*$E$2+1),3)))</f>
        <v>Player 11</v>
      </c>
      <c r="D1985" s="3" t="str">
        <f ca="1" t="shared" si="60"/>
        <v>Player 21</v>
      </c>
      <c r="E1985" s="5"/>
      <c r="F1985" s="3"/>
      <c r="G1985">
        <f>1+MOD(A1985+D1980-2,2*$E$2+1)</f>
        <v>22</v>
      </c>
    </row>
    <row r="1986" spans="1:7" ht="12.75">
      <c r="A1986" s="3">
        <v>3</v>
      </c>
      <c r="B1986" s="4">
        <f t="shared" si="61"/>
        <v>11</v>
      </c>
      <c r="C1986" s="4" t="str">
        <f ca="1">IF(G1986=$E$2+1,D1981,INDIRECT(ADDRESS(4+MOD(IF(G1986&lt;$E$2+1,G1986,$E$2+$E$2+2-G1986)-A1986+2*$E$2+1,2*$E$2+1),3)))</f>
        <v>Player 9</v>
      </c>
      <c r="D1986" s="3" t="str">
        <f ca="1" t="shared" si="60"/>
        <v>Player 21</v>
      </c>
      <c r="E1986" s="3"/>
      <c r="F1986" s="3"/>
      <c r="G1986">
        <f>1+MOD(A1986+D1980-2,2*$E$2+1)</f>
        <v>23</v>
      </c>
    </row>
    <row r="1987" spans="1:7" ht="12.75">
      <c r="A1987" s="3">
        <v>4</v>
      </c>
      <c r="B1987" s="4">
        <f t="shared" si="61"/>
        <v>10</v>
      </c>
      <c r="C1987" s="4" t="str">
        <f ca="1">IF(G1987=$E$2+1,D1981,INDIRECT(ADDRESS(4+MOD(IF(G1987&lt;$E$2+1,G1987,$E$2+$E$2+2-G1987)-A1987+2*$E$2+1,2*$E$2+1),3)))</f>
        <v>Player 7</v>
      </c>
      <c r="D1987" s="3" t="str">
        <f ca="1" t="shared" si="60"/>
        <v>Player 21</v>
      </c>
      <c r="E1987" s="3"/>
      <c r="F1987" s="3"/>
      <c r="G1987">
        <f>1+MOD(A1987+D1980-2,2*$E$2+1)</f>
        <v>24</v>
      </c>
    </row>
    <row r="1988" spans="1:7" ht="12.75">
      <c r="A1988" s="3">
        <v>5</v>
      </c>
      <c r="B1988" s="4">
        <f t="shared" si="61"/>
        <v>9</v>
      </c>
      <c r="C1988" s="4" t="str">
        <f ca="1">IF(G1988=$E$2+1,D1981,INDIRECT(ADDRESS(4+MOD(IF(G1988&lt;$E$2+1,G1988,$E$2+$E$2+2-G1988)-A1988+2*$E$2+1,2*$E$2+1),3)))</f>
        <v>Player 5</v>
      </c>
      <c r="D1988" s="3" t="str">
        <f ca="1" t="shared" si="60"/>
        <v>Player 21</v>
      </c>
      <c r="E1988" s="3"/>
      <c r="F1988" s="3"/>
      <c r="G1988">
        <f>1+MOD(A1988+D1980-2,2*$E$2+1)</f>
        <v>25</v>
      </c>
    </row>
    <row r="1989" spans="1:7" ht="12.75">
      <c r="A1989" s="3">
        <v>6</v>
      </c>
      <c r="B1989" s="4">
        <f t="shared" si="61"/>
        <v>8</v>
      </c>
      <c r="C1989" s="4" t="str">
        <f ca="1">IF(G1989=$E$2+1,D1981,INDIRECT(ADDRESS(4+MOD(IF(G1989&lt;$E$2+1,G1989,$E$2+$E$2+2-G1989)-A1989+2*$E$2+1,2*$E$2+1),3)))</f>
        <v>Player 3</v>
      </c>
      <c r="D1989" s="3" t="str">
        <f ca="1" t="shared" si="60"/>
        <v>Player 21</v>
      </c>
      <c r="E1989" s="3"/>
      <c r="F1989" s="3"/>
      <c r="G1989">
        <f>1+MOD(A1989+D1980-2,2*$E$2+1)</f>
        <v>26</v>
      </c>
    </row>
    <row r="1990" spans="1:7" ht="12.75">
      <c r="A1990" s="3">
        <v>7</v>
      </c>
      <c r="B1990" s="4">
        <f t="shared" si="61"/>
        <v>7</v>
      </c>
      <c r="C1990" s="4" t="str">
        <f ca="1">IF(G1990=$E$2+1,D1981,INDIRECT(ADDRESS(4+MOD(IF(G1990&lt;$E$2+1,G1990,$E$2+$E$2+2-G1990)-A1990+2*$E$2+1,2*$E$2+1),3)))</f>
        <v>Player 1</v>
      </c>
      <c r="D1990" s="3" t="str">
        <f ca="1" t="shared" si="60"/>
        <v>Player 21</v>
      </c>
      <c r="E1990" s="3"/>
      <c r="F1990" s="3"/>
      <c r="G1990">
        <f>1+MOD(A1990+D1980-2,2*$E$2+1)</f>
        <v>27</v>
      </c>
    </row>
    <row r="1991" spans="1:7" ht="12.75">
      <c r="A1991" s="3">
        <v>8</v>
      </c>
      <c r="B1991" s="4">
        <f t="shared" si="61"/>
        <v>6</v>
      </c>
      <c r="C1991" s="4" t="str">
        <f ca="1">IF(G1991=$E$2+1,D1981,INDIRECT(ADDRESS(4+MOD(IF(G1991&lt;$E$2+1,G1991,$E$2+$E$2+2-G1991)-A1991+2*$E$2+1,2*$E$2+1),3)))</f>
        <v>Player 32</v>
      </c>
      <c r="D1991" s="3" t="str">
        <f ca="1" t="shared" si="60"/>
        <v>Player 21</v>
      </c>
      <c r="E1991" s="3"/>
      <c r="F1991" s="3"/>
      <c r="G1991">
        <f>1+MOD(A1991+D1980-2,2*$E$2+1)</f>
        <v>28</v>
      </c>
    </row>
    <row r="1992" spans="1:7" ht="12.75">
      <c r="A1992" s="3">
        <v>9</v>
      </c>
      <c r="B1992" s="4">
        <f t="shared" si="61"/>
        <v>5</v>
      </c>
      <c r="C1992" s="4" t="str">
        <f ca="1">IF(G1992=$E$2+1,D1981,INDIRECT(ADDRESS(4+MOD(IF(G1992&lt;$E$2+1,G1992,$E$2+$E$2+2-G1992)-A1992+2*$E$2+1,2*$E$2+1),3)))</f>
        <v>Player 30</v>
      </c>
      <c r="D1992" s="3" t="str">
        <f ca="1" t="shared" si="60"/>
        <v>Player 21</v>
      </c>
      <c r="E1992" s="3"/>
      <c r="F1992" s="3"/>
      <c r="G1992">
        <f>1+MOD(A1992+D1980-2,2*$E$2+1)</f>
        <v>29</v>
      </c>
    </row>
    <row r="1993" spans="1:7" ht="12.75">
      <c r="A1993" s="3">
        <v>10</v>
      </c>
      <c r="B1993" s="4">
        <f t="shared" si="61"/>
        <v>4</v>
      </c>
      <c r="C1993" s="4" t="str">
        <f ca="1">IF(G1993=$E$2+1,D1981,INDIRECT(ADDRESS(4+MOD(IF(G1993&lt;$E$2+1,G1993,$E$2+$E$2+2-G1993)-A1993+2*$E$2+1,2*$E$2+1),3)))</f>
        <v>Player 28</v>
      </c>
      <c r="D1993" s="3" t="str">
        <f ca="1" t="shared" si="60"/>
        <v>Player 21</v>
      </c>
      <c r="E1993" s="3"/>
      <c r="F1993" s="3"/>
      <c r="G1993">
        <f>1+MOD(A1993+D1980-2,2*$E$2+1)</f>
        <v>30</v>
      </c>
    </row>
    <row r="1994" spans="1:7" ht="12.75">
      <c r="A1994" s="3">
        <v>11</v>
      </c>
      <c r="B1994" s="4">
        <f t="shared" si="61"/>
        <v>3</v>
      </c>
      <c r="C1994" s="4" t="str">
        <f ca="1">IF(G1994=$E$2+1,D1981,INDIRECT(ADDRESS(4+MOD(IF(G1994&lt;$E$2+1,G1994,$E$2+$E$2+2-G1994)-A1994+2*$E$2+1,2*$E$2+1),3)))</f>
        <v>Player 26</v>
      </c>
      <c r="D1994" s="3" t="str">
        <f ca="1" t="shared" si="60"/>
        <v>Player 21</v>
      </c>
      <c r="E1994" s="3"/>
      <c r="F1994" s="3"/>
      <c r="G1994">
        <f>1+MOD(A1994+D1980-2,2*$E$2+1)</f>
        <v>31</v>
      </c>
    </row>
    <row r="1995" spans="1:7" ht="12.75">
      <c r="A1995" s="3">
        <v>12</v>
      </c>
      <c r="B1995" s="4">
        <f t="shared" si="61"/>
        <v>2</v>
      </c>
      <c r="C1995" s="4" t="str">
        <f ca="1">IF(G1995=$E$2+1,D1981,INDIRECT(ADDRESS(4+MOD(IF(G1995&lt;$E$2+1,G1995,$E$2+$E$2+2-G1995)-A1995+2*$E$2+1,2*$E$2+1),3)))</f>
        <v>Player 24</v>
      </c>
      <c r="D1995" s="3" t="str">
        <f ca="1" t="shared" si="60"/>
        <v>Player 21</v>
      </c>
      <c r="E1995" s="3"/>
      <c r="F1995" s="3"/>
      <c r="G1995">
        <f>1+MOD(A1995+D1980-2,2*$E$2+1)</f>
        <v>32</v>
      </c>
    </row>
    <row r="1996" spans="1:7" ht="12.75">
      <c r="A1996" s="3">
        <v>13</v>
      </c>
      <c r="B1996" s="4">
        <f t="shared" si="61"/>
        <v>1</v>
      </c>
      <c r="C1996" s="4" t="str">
        <f ca="1">IF(G1996=$E$2+1,D1981,INDIRECT(ADDRESS(4+MOD(IF(G1996&lt;$E$2+1,G1996,$E$2+$E$2+2-G1996)-A1996+2*$E$2+1,2*$E$2+1),3)))</f>
        <v>Player 22</v>
      </c>
      <c r="D1996" s="3" t="str">
        <f ca="1" t="shared" si="60"/>
        <v>Player 21</v>
      </c>
      <c r="E1996" s="3"/>
      <c r="F1996" s="3"/>
      <c r="G1996">
        <f>1+MOD(A1996+D1980-2,2*$E$2+1)</f>
        <v>33</v>
      </c>
    </row>
    <row r="1997" spans="1:7" ht="12.75">
      <c r="A1997" s="3">
        <v>14</v>
      </c>
      <c r="B1997" s="4">
        <f t="shared" si="61"/>
        <v>1</v>
      </c>
      <c r="C1997" s="4" t="str">
        <f ca="1">IF(G1997=$E$2+1,D1981,INDIRECT(ADDRESS(4+MOD(IF(G1997&lt;$E$2+1,G1997,$E$2+$E$2+2-G1997)-A1997+2*$E$2+1,2*$E$2+1),3)))</f>
        <v>Player 21</v>
      </c>
      <c r="D1997" s="3" t="str">
        <f ca="1" t="shared" si="60"/>
        <v>Player 20</v>
      </c>
      <c r="E1997" s="3"/>
      <c r="F1997" s="3"/>
      <c r="G1997">
        <f>1+MOD(A1997+D1980-2,2*$E$2+1)</f>
        <v>1</v>
      </c>
    </row>
    <row r="1998" spans="1:7" ht="12.75">
      <c r="A1998" s="3">
        <v>15</v>
      </c>
      <c r="B1998" s="4">
        <f t="shared" si="61"/>
        <v>2</v>
      </c>
      <c r="C1998" s="4" t="str">
        <f ca="1">IF(G1998=$E$2+1,D1981,INDIRECT(ADDRESS(4+MOD(IF(G1998&lt;$E$2+1,G1998,$E$2+$E$2+2-G1998)-A1998+2*$E$2+1,2*$E$2+1),3)))</f>
        <v>Player 21</v>
      </c>
      <c r="D1998" s="3" t="str">
        <f ca="1" t="shared" si="60"/>
        <v>Player 18</v>
      </c>
      <c r="E1998" s="3"/>
      <c r="F1998" s="3"/>
      <c r="G1998">
        <f>1+MOD(A1998+D1980-2,2*$E$2+1)</f>
        <v>2</v>
      </c>
    </row>
    <row r="1999" spans="1:7" ht="12.75">
      <c r="A1999" s="3">
        <v>16</v>
      </c>
      <c r="B1999" s="4">
        <f t="shared" si="61"/>
        <v>3</v>
      </c>
      <c r="C1999" s="4" t="str">
        <f ca="1">IF(G1999=$E$2+1,D1981,INDIRECT(ADDRESS(4+MOD(IF(G1999&lt;$E$2+1,G1999,$E$2+$E$2+2-G1999)-A1999+2*$E$2+1,2*$E$2+1),3)))</f>
        <v>Player 21</v>
      </c>
      <c r="D1999" s="3" t="str">
        <f ca="1" t="shared" si="60"/>
        <v>Player 16</v>
      </c>
      <c r="E1999" s="3"/>
      <c r="F1999" s="3"/>
      <c r="G1999">
        <f>1+MOD(A1999+D1980-2,2*$E$2+1)</f>
        <v>3</v>
      </c>
    </row>
    <row r="2000" spans="1:7" ht="12.75">
      <c r="A2000" s="3">
        <v>17</v>
      </c>
      <c r="B2000" s="4">
        <f t="shared" si="61"/>
        <v>4</v>
      </c>
      <c r="C2000" s="4" t="str">
        <f ca="1">IF(G2000=$E$2+1,D1981,INDIRECT(ADDRESS(4+MOD(IF(G2000&lt;$E$2+1,G2000,$E$2+$E$2+2-G2000)-A2000+2*$E$2+1,2*$E$2+1),3)))</f>
        <v>Player 21</v>
      </c>
      <c r="D2000" s="3" t="str">
        <f ca="1" t="shared" si="60"/>
        <v>Player 14</v>
      </c>
      <c r="E2000" s="3"/>
      <c r="F2000" s="3"/>
      <c r="G2000">
        <f>1+MOD(A2000+D1980-2,2*$E$2+1)</f>
        <v>4</v>
      </c>
    </row>
    <row r="2001" spans="1:7" ht="12.75">
      <c r="A2001" s="3">
        <v>18</v>
      </c>
      <c r="B2001" s="4">
        <f t="shared" si="61"/>
        <v>5</v>
      </c>
      <c r="C2001" s="4" t="str">
        <f ca="1">IF(G2001=$E$2+1,D1981,INDIRECT(ADDRESS(4+MOD(IF(G2001&lt;$E$2+1,G2001,$E$2+$E$2+2-G2001)-A2001+2*$E$2+1,2*$E$2+1),3)))</f>
        <v>Player 21</v>
      </c>
      <c r="D2001" s="3" t="str">
        <f ca="1" t="shared" si="60"/>
        <v>Player 12</v>
      </c>
      <c r="E2001" s="3"/>
      <c r="F2001" s="3"/>
      <c r="G2001">
        <f>1+MOD(A2001+D1980-2,2*$E$2+1)</f>
        <v>5</v>
      </c>
    </row>
    <row r="2002" spans="1:7" ht="12.75">
      <c r="A2002" s="3">
        <v>19</v>
      </c>
      <c r="B2002" s="4">
        <f t="shared" si="61"/>
        <v>6</v>
      </c>
      <c r="C2002" s="4" t="str">
        <f ca="1">IF(G2002=$E$2+1,D1981,INDIRECT(ADDRESS(4+MOD(IF(G2002&lt;$E$2+1,G2002,$E$2+$E$2+2-G2002)-A2002+2*$E$2+1,2*$E$2+1),3)))</f>
        <v>Player 21</v>
      </c>
      <c r="D2002" s="3" t="str">
        <f ca="1" t="shared" si="60"/>
        <v>Player 10</v>
      </c>
      <c r="E2002" s="3"/>
      <c r="F2002" s="3"/>
      <c r="G2002">
        <f>1+MOD(A2002+D1980-2,2*$E$2+1)</f>
        <v>6</v>
      </c>
    </row>
    <row r="2003" spans="1:7" ht="12.75">
      <c r="A2003" s="3">
        <v>20</v>
      </c>
      <c r="B2003" s="4">
        <f t="shared" si="61"/>
        <v>7</v>
      </c>
      <c r="C2003" s="4" t="str">
        <f ca="1">IF(G2003=$E$2+1,D1981,INDIRECT(ADDRESS(4+MOD(IF(G2003&lt;$E$2+1,G2003,$E$2+$E$2+2-G2003)-A2003+2*$E$2+1,2*$E$2+1),3)))</f>
        <v>Player 21</v>
      </c>
      <c r="D2003" s="3" t="str">
        <f ca="1" t="shared" si="60"/>
        <v>Player 8</v>
      </c>
      <c r="E2003" s="3"/>
      <c r="F2003" s="3"/>
      <c r="G2003">
        <f>1+MOD(A2003+D1980-2,2*$E$2+1)</f>
        <v>7</v>
      </c>
    </row>
    <row r="2004" spans="1:7" ht="12.75">
      <c r="A2004" s="3">
        <v>21</v>
      </c>
      <c r="B2004" s="4">
        <f t="shared" si="61"/>
        <v>8</v>
      </c>
      <c r="C2004" s="4" t="str">
        <f ca="1">IF(G2004=$E$2+1,D1981,INDIRECT(ADDRESS(4+MOD(IF(G2004&lt;$E$2+1,G2004,$E$2+$E$2+2-G2004)-A2004+2*$E$2+1,2*$E$2+1),3)))</f>
        <v>Player 21</v>
      </c>
      <c r="D2004" s="3" t="str">
        <f ca="1" t="shared" si="60"/>
        <v>Player 6</v>
      </c>
      <c r="E2004" s="3"/>
      <c r="F2004" s="3"/>
      <c r="G2004">
        <f>1+MOD(A2004+D1980-2,2*$E$2+1)</f>
        <v>8</v>
      </c>
    </row>
    <row r="2005" spans="1:7" ht="12.75">
      <c r="A2005" s="3">
        <v>22</v>
      </c>
      <c r="B2005" s="4">
        <f>IF(G2005=$E$2+1,0,IF(G2005&lt;$E$2+1,G2005,$E$2+$E$2+2-G2005))</f>
        <v>9</v>
      </c>
      <c r="C2005" s="4" t="str">
        <f ca="1">IF(G2005=$E$2+1,D1981,INDIRECT(ADDRESS(4+MOD(IF(G2005&lt;$E$2+1,G2005,$E$2+$E$2+2-G2005)-A2005+2*$E$2+1,2*$E$2+1),3)))</f>
        <v>Player 21</v>
      </c>
      <c r="D2005" s="3" t="str">
        <f ca="1" t="shared" si="60"/>
        <v>Player 4</v>
      </c>
      <c r="E2005" s="3"/>
      <c r="F2005" s="3"/>
      <c r="G2005">
        <f>1+MOD(A2005+D1980-2,2*$E$2+1)</f>
        <v>9</v>
      </c>
    </row>
    <row r="2006" spans="1:7" ht="12.75">
      <c r="A2006" s="3">
        <v>23</v>
      </c>
      <c r="B2006" s="4">
        <f>IF(G2006=$E$2+1,0,IF(G2006&lt;$E$2+1,G2006,$E$2+$E$2+2-G2006))</f>
        <v>10</v>
      </c>
      <c r="C2006" s="4" t="str">
        <f ca="1">IF(G2006=$E$2+1,D1981,INDIRECT(ADDRESS(4+MOD(IF(G2006&lt;$E$2+1,G2006,$E$2+$E$2+2-G2006)-A2006+2*$E$2+1,2*$E$2+1),3)))</f>
        <v>Player 21</v>
      </c>
      <c r="D2006" s="3" t="str">
        <f ca="1" t="shared" si="60"/>
        <v>Player 2</v>
      </c>
      <c r="E2006" s="3"/>
      <c r="F2006" s="3"/>
      <c r="G2006">
        <f>1+MOD(A2006+D1980-2,2*$E$2+1)</f>
        <v>10</v>
      </c>
    </row>
    <row r="2007" spans="1:7" ht="12.75">
      <c r="A2007" s="3">
        <v>24</v>
      </c>
      <c r="B2007" s="4">
        <f aca="true" t="shared" si="62" ref="B2007:B2016">IF(G2007=$E$2+1,0,IF(G2007&lt;$E$2+1,G2007,$E$2+$E$2+2-G2007))</f>
        <v>11</v>
      </c>
      <c r="C2007" s="4" t="str">
        <f ca="1">IF(G2007=$E$2+1,D1981,INDIRECT(ADDRESS(4+MOD(IF(G2007&lt;$E$2+1,G2007,$E$2+$E$2+2-G2007)-A2007+2*$E$2+1,2*$E$2+1),3)))</f>
        <v>Player 21</v>
      </c>
      <c r="D2007" s="3" t="str">
        <f ca="1" t="shared" si="60"/>
        <v>Player 33 or Rest</v>
      </c>
      <c r="E2007" s="3"/>
      <c r="F2007" s="3"/>
      <c r="G2007">
        <f>1+MOD(A2007+D1980-2,2*$E$2+1)</f>
        <v>11</v>
      </c>
    </row>
    <row r="2008" spans="1:7" ht="12.75">
      <c r="A2008" s="3">
        <v>25</v>
      </c>
      <c r="B2008" s="4">
        <f t="shared" si="62"/>
        <v>12</v>
      </c>
      <c r="C2008" s="4" t="str">
        <f ca="1">IF(G2008=$E$2+1,D1981,INDIRECT(ADDRESS(4+MOD(IF(G2008&lt;$E$2+1,G2008,$E$2+$E$2+2-G2008)-A2008+2*$E$2+1,2*$E$2+1),3)))</f>
        <v>Player 21</v>
      </c>
      <c r="D2008" s="3" t="str">
        <f ca="1" t="shared" si="60"/>
        <v>Player 31</v>
      </c>
      <c r="E2008" s="3"/>
      <c r="F2008" s="3"/>
      <c r="G2008">
        <f>1+MOD(A2008+D1980-2,2*$E$2+1)</f>
        <v>12</v>
      </c>
    </row>
    <row r="2009" spans="1:7" ht="12.75">
      <c r="A2009" s="3">
        <v>26</v>
      </c>
      <c r="B2009" s="4">
        <f t="shared" si="62"/>
        <v>13</v>
      </c>
      <c r="C2009" s="4" t="str">
        <f ca="1">IF(G2009=$E$2+1,D1981,INDIRECT(ADDRESS(4+MOD(IF(G2009&lt;$E$2+1,G2009,$E$2+$E$2+2-G2009)-A2009+2*$E$2+1,2*$E$2+1),3)))</f>
        <v>Player 21</v>
      </c>
      <c r="D2009" s="3" t="str">
        <f ca="1" t="shared" si="60"/>
        <v>Player 29</v>
      </c>
      <c r="E2009" s="3"/>
      <c r="F2009" s="3"/>
      <c r="G2009">
        <f>1+MOD(A2009+D1980-2,2*$E$2+1)</f>
        <v>13</v>
      </c>
    </row>
    <row r="2010" spans="1:7" ht="12.75">
      <c r="A2010" s="3">
        <v>27</v>
      </c>
      <c r="B2010" s="4">
        <f t="shared" si="62"/>
        <v>14</v>
      </c>
      <c r="C2010" s="4" t="str">
        <f ca="1">IF(G2010=$E$2+1,D1981,INDIRECT(ADDRESS(4+MOD(IF(G2010&lt;$E$2+1,G2010,$E$2+$E$2+2-G2010)-A2010+2*$E$2+1,2*$E$2+1),3)))</f>
        <v>Player 21</v>
      </c>
      <c r="D2010" s="3" t="str">
        <f ca="1" t="shared" si="60"/>
        <v>Player 27</v>
      </c>
      <c r="E2010" s="3"/>
      <c r="F2010" s="3"/>
      <c r="G2010">
        <f>1+MOD(A2010+D1980-2,2*$E$2+1)</f>
        <v>14</v>
      </c>
    </row>
    <row r="2011" spans="1:7" ht="12.75">
      <c r="A2011" s="3">
        <v>28</v>
      </c>
      <c r="B2011" s="4">
        <f t="shared" si="62"/>
        <v>15</v>
      </c>
      <c r="C2011" s="4" t="str">
        <f ca="1">IF(G2011=$E$2+1,D1981,INDIRECT(ADDRESS(4+MOD(IF(G2011&lt;$E$2+1,G2011,$E$2+$E$2+2-G2011)-A2011+2*$E$2+1,2*$E$2+1),3)))</f>
        <v>Player 21</v>
      </c>
      <c r="D2011" s="3" t="str">
        <f ca="1" t="shared" si="60"/>
        <v>Player 25</v>
      </c>
      <c r="E2011" s="3"/>
      <c r="F2011" s="3"/>
      <c r="G2011">
        <f>1+MOD(A2011+D1980-2,2*$E$2+1)</f>
        <v>15</v>
      </c>
    </row>
    <row r="2012" spans="1:7" ht="12.75">
      <c r="A2012" s="3">
        <v>29</v>
      </c>
      <c r="B2012" s="4">
        <f t="shared" si="62"/>
        <v>16</v>
      </c>
      <c r="C2012" s="4" t="str">
        <f ca="1">IF(G2012=$E$2+1,D1981,INDIRECT(ADDRESS(4+MOD(IF(G2012&lt;$E$2+1,G2012,$E$2+$E$2+2-G2012)-A2012+2*$E$2+1,2*$E$2+1),3)))</f>
        <v>Player 21</v>
      </c>
      <c r="D2012" s="3" t="str">
        <f ca="1" t="shared" si="60"/>
        <v>Player 23</v>
      </c>
      <c r="E2012" s="3"/>
      <c r="F2012" s="3"/>
      <c r="G2012">
        <f>1+MOD(A2012+D1980-2,2*$E$2+1)</f>
        <v>16</v>
      </c>
    </row>
    <row r="2013" spans="1:7" ht="12.75">
      <c r="A2013" s="3">
        <v>30</v>
      </c>
      <c r="B2013" s="4">
        <f t="shared" si="62"/>
        <v>0</v>
      </c>
      <c r="C2013" s="4" t="str">
        <f ca="1">IF(G2013=$E$2+1,D1981,INDIRECT(ADDRESS(4+MOD(IF(G2013&lt;$E$2+1,G2013,$E$2+$E$2+2-G2013)-A2013+2*$E$2+1,2*$E$2+1),3)))</f>
        <v>Player 21</v>
      </c>
      <c r="D2013" s="3" t="str">
        <f ca="1" t="shared" si="60"/>
        <v>Rest</v>
      </c>
      <c r="E2013" s="3"/>
      <c r="F2013" s="3"/>
      <c r="G2013">
        <f>1+MOD(A2013+D1980-2,2*$E$2+1)</f>
        <v>17</v>
      </c>
    </row>
    <row r="2014" spans="1:7" ht="12.75">
      <c r="A2014" s="3">
        <v>31</v>
      </c>
      <c r="B2014" s="4">
        <f t="shared" si="62"/>
        <v>16</v>
      </c>
      <c r="C2014" s="4" t="str">
        <f ca="1">IF(G2014=$E$2+1,D1981,INDIRECT(ADDRESS(4+MOD(IF(G2014&lt;$E$2+1,G2014,$E$2+$E$2+2-G2014)-A2014+2*$E$2+1,2*$E$2+1),3)))</f>
        <v>Player 19</v>
      </c>
      <c r="D2014" s="3" t="str">
        <f ca="1" t="shared" si="60"/>
        <v>Player 21</v>
      </c>
      <c r="E2014" s="3"/>
      <c r="F2014" s="3"/>
      <c r="G2014">
        <f>1+MOD(A2014+D1980-2,2*$E$2+1)</f>
        <v>18</v>
      </c>
    </row>
    <row r="2015" spans="1:7" ht="12.75">
      <c r="A2015" s="3">
        <v>32</v>
      </c>
      <c r="B2015" s="4">
        <f t="shared" si="62"/>
        <v>15</v>
      </c>
      <c r="C2015" s="4" t="str">
        <f ca="1">IF(G2015=$E$2+1,D1981,INDIRECT(ADDRESS(4+MOD(IF(G2015&lt;$E$2+1,G2015,$E$2+$E$2+2-G2015)-A2015+2*$E$2+1,2*$E$2+1),3)))</f>
        <v>Player 17</v>
      </c>
      <c r="D2015" s="3" t="str">
        <f ca="1" t="shared" si="60"/>
        <v>Player 21</v>
      </c>
      <c r="E2015" s="3"/>
      <c r="F2015" s="3"/>
      <c r="G2015">
        <f>1+MOD(A2015+D1980-2,2*$E$2+1)</f>
        <v>19</v>
      </c>
    </row>
    <row r="2016" spans="1:7" ht="12.75">
      <c r="A2016" s="3">
        <v>33</v>
      </c>
      <c r="B2016" s="4">
        <f t="shared" si="62"/>
        <v>14</v>
      </c>
      <c r="C2016" s="4" t="str">
        <f ca="1">IF(G2016=$E$2+1,D1981,INDIRECT(ADDRESS(4+MOD(IF(G2016&lt;$E$2+1,G2016,$E$2+$E$2+2-G2016)-A2016+2*$E$2+1,2*$E$2+1),3)))</f>
        <v>Player 15</v>
      </c>
      <c r="D2016" s="3" t="str">
        <f ca="1" t="shared" si="60"/>
        <v>Player 21</v>
      </c>
      <c r="E2016" s="3"/>
      <c r="F2016" s="3"/>
      <c r="G2016">
        <f>1+MOD(A2016+D1980-2,2*$E$2+1)</f>
        <v>20</v>
      </c>
    </row>
    <row r="2024" spans="1:6" ht="12.75">
      <c r="A2024" t="s">
        <v>46</v>
      </c>
      <c r="C2024" s="1" t="s">
        <v>47</v>
      </c>
      <c r="D2024" s="2">
        <v>22</v>
      </c>
      <c r="F2024"/>
    </row>
    <row r="2025" spans="3:6" ht="12.75">
      <c r="C2025" s="1" t="s">
        <v>48</v>
      </c>
      <c r="D2025" s="2" t="str">
        <f ca="1">INDIRECT(ADDRESS(3+D2024,3))</f>
        <v>Player 22</v>
      </c>
      <c r="F2025"/>
    </row>
    <row r="2026" ht="12.75">
      <c r="F2026"/>
    </row>
    <row r="2027" spans="1:7" ht="12.75">
      <c r="A2027" s="3" t="s">
        <v>51</v>
      </c>
      <c r="B2027" s="13" t="s">
        <v>5</v>
      </c>
      <c r="C2027" s="4" t="s">
        <v>11</v>
      </c>
      <c r="D2027" s="3" t="s">
        <v>10</v>
      </c>
      <c r="E2027" s="5" t="s">
        <v>3</v>
      </c>
      <c r="F2027" s="3" t="s">
        <v>4</v>
      </c>
      <c r="G2027" t="s">
        <v>49</v>
      </c>
    </row>
    <row r="2028" spans="1:7" ht="12.75">
      <c r="A2028" s="3">
        <v>1</v>
      </c>
      <c r="B2028" s="4">
        <f>IF(G2028=$E$2+1,0,IF(G2028&lt;$E$2+1,G2028,$E$2+$E$2+2-G2028))</f>
        <v>12</v>
      </c>
      <c r="C2028" s="4" t="str">
        <f ca="1">IF(G2028=$E$2+1,D2025,INDIRECT(ADDRESS(4+MOD(IF(G2028&lt;$E$2+1,G2028,$E$2+$E$2+2-G2028)-A2028+2*$E$2+1,2*$E$2+1),3)))</f>
        <v>Player 12</v>
      </c>
      <c r="D2028" s="3" t="str">
        <f aca="true" ca="1" t="shared" si="63" ref="D2028:D2060">IF(G2028=$E$2+1,$F$3,INDIRECT(ADDRESS(4+MOD(IF(G2028&lt;$E$2+1,$E$2+$E$2+2-G2028,G2028)-A2028+2*$E$2+1,2*$E$2+1),3)))</f>
        <v>Player 22</v>
      </c>
      <c r="E2028" s="5"/>
      <c r="F2028" s="3"/>
      <c r="G2028">
        <f>1+MOD(A2028+D2024-2,2*$E$2+1)</f>
        <v>22</v>
      </c>
    </row>
    <row r="2029" spans="1:7" ht="12.75">
      <c r="A2029" s="3">
        <v>2</v>
      </c>
      <c r="B2029" s="4">
        <f aca="true" t="shared" si="64" ref="B2029:B2048">IF(G2029=$E$2+1,0,IF(G2029&lt;$E$2+1,G2029,$E$2+$E$2+2-G2029))</f>
        <v>11</v>
      </c>
      <c r="C2029" s="4" t="str">
        <f ca="1">IF(G2029=$E$2+1,D2025,INDIRECT(ADDRESS(4+MOD(IF(G2029&lt;$E$2+1,G2029,$E$2+$E$2+2-G2029)-A2029+2*$E$2+1,2*$E$2+1),3)))</f>
        <v>Player 10</v>
      </c>
      <c r="D2029" s="3" t="str">
        <f ca="1" t="shared" si="63"/>
        <v>Player 22</v>
      </c>
      <c r="E2029" s="5"/>
      <c r="F2029" s="3"/>
      <c r="G2029">
        <f>1+MOD(A2029+D2024-2,2*$E$2+1)</f>
        <v>23</v>
      </c>
    </row>
    <row r="2030" spans="1:7" ht="12.75">
      <c r="A2030" s="3">
        <v>3</v>
      </c>
      <c r="B2030" s="4">
        <f t="shared" si="64"/>
        <v>10</v>
      </c>
      <c r="C2030" s="4" t="str">
        <f ca="1">IF(G2030=$E$2+1,D2025,INDIRECT(ADDRESS(4+MOD(IF(G2030&lt;$E$2+1,G2030,$E$2+$E$2+2-G2030)-A2030+2*$E$2+1,2*$E$2+1),3)))</f>
        <v>Player 8</v>
      </c>
      <c r="D2030" s="3" t="str">
        <f ca="1" t="shared" si="63"/>
        <v>Player 22</v>
      </c>
      <c r="E2030" s="3"/>
      <c r="F2030" s="3"/>
      <c r="G2030">
        <f>1+MOD(A2030+D2024-2,2*$E$2+1)</f>
        <v>24</v>
      </c>
    </row>
    <row r="2031" spans="1:7" ht="12.75">
      <c r="A2031" s="3">
        <v>4</v>
      </c>
      <c r="B2031" s="4">
        <f t="shared" si="64"/>
        <v>9</v>
      </c>
      <c r="C2031" s="4" t="str">
        <f ca="1">IF(G2031=$E$2+1,D2025,INDIRECT(ADDRESS(4+MOD(IF(G2031&lt;$E$2+1,G2031,$E$2+$E$2+2-G2031)-A2031+2*$E$2+1,2*$E$2+1),3)))</f>
        <v>Player 6</v>
      </c>
      <c r="D2031" s="3" t="str">
        <f ca="1" t="shared" si="63"/>
        <v>Player 22</v>
      </c>
      <c r="E2031" s="3"/>
      <c r="F2031" s="3"/>
      <c r="G2031">
        <f>1+MOD(A2031+D2024-2,2*$E$2+1)</f>
        <v>25</v>
      </c>
    </row>
    <row r="2032" spans="1:7" ht="12.75">
      <c r="A2032" s="3">
        <v>5</v>
      </c>
      <c r="B2032" s="4">
        <f t="shared" si="64"/>
        <v>8</v>
      </c>
      <c r="C2032" s="4" t="str">
        <f ca="1">IF(G2032=$E$2+1,D2025,INDIRECT(ADDRESS(4+MOD(IF(G2032&lt;$E$2+1,G2032,$E$2+$E$2+2-G2032)-A2032+2*$E$2+1,2*$E$2+1),3)))</f>
        <v>Player 4</v>
      </c>
      <c r="D2032" s="3" t="str">
        <f ca="1" t="shared" si="63"/>
        <v>Player 22</v>
      </c>
      <c r="E2032" s="3"/>
      <c r="F2032" s="3"/>
      <c r="G2032">
        <f>1+MOD(A2032+D2024-2,2*$E$2+1)</f>
        <v>26</v>
      </c>
    </row>
    <row r="2033" spans="1:7" ht="12.75">
      <c r="A2033" s="3">
        <v>6</v>
      </c>
      <c r="B2033" s="4">
        <f t="shared" si="64"/>
        <v>7</v>
      </c>
      <c r="C2033" s="4" t="str">
        <f ca="1">IF(G2033=$E$2+1,D2025,INDIRECT(ADDRESS(4+MOD(IF(G2033&lt;$E$2+1,G2033,$E$2+$E$2+2-G2033)-A2033+2*$E$2+1,2*$E$2+1),3)))</f>
        <v>Player 2</v>
      </c>
      <c r="D2033" s="3" t="str">
        <f ca="1" t="shared" si="63"/>
        <v>Player 22</v>
      </c>
      <c r="E2033" s="3"/>
      <c r="F2033" s="3"/>
      <c r="G2033">
        <f>1+MOD(A2033+D2024-2,2*$E$2+1)</f>
        <v>27</v>
      </c>
    </row>
    <row r="2034" spans="1:7" ht="12.75">
      <c r="A2034" s="3">
        <v>7</v>
      </c>
      <c r="B2034" s="4">
        <f t="shared" si="64"/>
        <v>6</v>
      </c>
      <c r="C2034" s="4" t="str">
        <f ca="1">IF(G2034=$E$2+1,D2025,INDIRECT(ADDRESS(4+MOD(IF(G2034&lt;$E$2+1,G2034,$E$2+$E$2+2-G2034)-A2034+2*$E$2+1,2*$E$2+1),3)))</f>
        <v>Player 33 or Rest</v>
      </c>
      <c r="D2034" s="3" t="str">
        <f ca="1" t="shared" si="63"/>
        <v>Player 22</v>
      </c>
      <c r="E2034" s="3"/>
      <c r="F2034" s="3"/>
      <c r="G2034">
        <f>1+MOD(A2034+D2024-2,2*$E$2+1)</f>
        <v>28</v>
      </c>
    </row>
    <row r="2035" spans="1:7" ht="12.75">
      <c r="A2035" s="3">
        <v>8</v>
      </c>
      <c r="B2035" s="4">
        <f t="shared" si="64"/>
        <v>5</v>
      </c>
      <c r="C2035" s="4" t="str">
        <f ca="1">IF(G2035=$E$2+1,D2025,INDIRECT(ADDRESS(4+MOD(IF(G2035&lt;$E$2+1,G2035,$E$2+$E$2+2-G2035)-A2035+2*$E$2+1,2*$E$2+1),3)))</f>
        <v>Player 31</v>
      </c>
      <c r="D2035" s="3" t="str">
        <f ca="1" t="shared" si="63"/>
        <v>Player 22</v>
      </c>
      <c r="E2035" s="3"/>
      <c r="F2035" s="3"/>
      <c r="G2035">
        <f>1+MOD(A2035+D2024-2,2*$E$2+1)</f>
        <v>29</v>
      </c>
    </row>
    <row r="2036" spans="1:7" ht="12.75">
      <c r="A2036" s="3">
        <v>9</v>
      </c>
      <c r="B2036" s="4">
        <f t="shared" si="64"/>
        <v>4</v>
      </c>
      <c r="C2036" s="4" t="str">
        <f ca="1">IF(G2036=$E$2+1,D2025,INDIRECT(ADDRESS(4+MOD(IF(G2036&lt;$E$2+1,G2036,$E$2+$E$2+2-G2036)-A2036+2*$E$2+1,2*$E$2+1),3)))</f>
        <v>Player 29</v>
      </c>
      <c r="D2036" s="3" t="str">
        <f ca="1" t="shared" si="63"/>
        <v>Player 22</v>
      </c>
      <c r="E2036" s="3"/>
      <c r="F2036" s="3"/>
      <c r="G2036">
        <f>1+MOD(A2036+D2024-2,2*$E$2+1)</f>
        <v>30</v>
      </c>
    </row>
    <row r="2037" spans="1:7" ht="12.75">
      <c r="A2037" s="3">
        <v>10</v>
      </c>
      <c r="B2037" s="4">
        <f t="shared" si="64"/>
        <v>3</v>
      </c>
      <c r="C2037" s="4" t="str">
        <f ca="1">IF(G2037=$E$2+1,D2025,INDIRECT(ADDRESS(4+MOD(IF(G2037&lt;$E$2+1,G2037,$E$2+$E$2+2-G2037)-A2037+2*$E$2+1,2*$E$2+1),3)))</f>
        <v>Player 27</v>
      </c>
      <c r="D2037" s="3" t="str">
        <f ca="1" t="shared" si="63"/>
        <v>Player 22</v>
      </c>
      <c r="E2037" s="3"/>
      <c r="F2037" s="3"/>
      <c r="G2037">
        <f>1+MOD(A2037+D2024-2,2*$E$2+1)</f>
        <v>31</v>
      </c>
    </row>
    <row r="2038" spans="1:7" ht="12.75">
      <c r="A2038" s="3">
        <v>11</v>
      </c>
      <c r="B2038" s="4">
        <f t="shared" si="64"/>
        <v>2</v>
      </c>
      <c r="C2038" s="4" t="str">
        <f ca="1">IF(G2038=$E$2+1,D2025,INDIRECT(ADDRESS(4+MOD(IF(G2038&lt;$E$2+1,G2038,$E$2+$E$2+2-G2038)-A2038+2*$E$2+1,2*$E$2+1),3)))</f>
        <v>Player 25</v>
      </c>
      <c r="D2038" s="3" t="str">
        <f ca="1" t="shared" si="63"/>
        <v>Player 22</v>
      </c>
      <c r="E2038" s="3"/>
      <c r="F2038" s="3"/>
      <c r="G2038">
        <f>1+MOD(A2038+D2024-2,2*$E$2+1)</f>
        <v>32</v>
      </c>
    </row>
    <row r="2039" spans="1:7" ht="12.75">
      <c r="A2039" s="3">
        <v>12</v>
      </c>
      <c r="B2039" s="4">
        <f t="shared" si="64"/>
        <v>1</v>
      </c>
      <c r="C2039" s="4" t="str">
        <f ca="1">IF(G2039=$E$2+1,D2025,INDIRECT(ADDRESS(4+MOD(IF(G2039&lt;$E$2+1,G2039,$E$2+$E$2+2-G2039)-A2039+2*$E$2+1,2*$E$2+1),3)))</f>
        <v>Player 23</v>
      </c>
      <c r="D2039" s="3" t="str">
        <f ca="1" t="shared" si="63"/>
        <v>Player 22</v>
      </c>
      <c r="E2039" s="3"/>
      <c r="F2039" s="3"/>
      <c r="G2039">
        <f>1+MOD(A2039+D2024-2,2*$E$2+1)</f>
        <v>33</v>
      </c>
    </row>
    <row r="2040" spans="1:7" ht="12.75">
      <c r="A2040" s="3">
        <v>13</v>
      </c>
      <c r="B2040" s="4">
        <f t="shared" si="64"/>
        <v>1</v>
      </c>
      <c r="C2040" s="4" t="str">
        <f ca="1">IF(G2040=$E$2+1,D2025,INDIRECT(ADDRESS(4+MOD(IF(G2040&lt;$E$2+1,G2040,$E$2+$E$2+2-G2040)-A2040+2*$E$2+1,2*$E$2+1),3)))</f>
        <v>Player 22</v>
      </c>
      <c r="D2040" s="3" t="str">
        <f ca="1" t="shared" si="63"/>
        <v>Player 21</v>
      </c>
      <c r="E2040" s="3"/>
      <c r="F2040" s="3"/>
      <c r="G2040">
        <f>1+MOD(A2040+D2024-2,2*$E$2+1)</f>
        <v>1</v>
      </c>
    </row>
    <row r="2041" spans="1:7" ht="12.75">
      <c r="A2041" s="3">
        <v>14</v>
      </c>
      <c r="B2041" s="4">
        <f t="shared" si="64"/>
        <v>2</v>
      </c>
      <c r="C2041" s="4" t="str">
        <f ca="1">IF(G2041=$E$2+1,D2025,INDIRECT(ADDRESS(4+MOD(IF(G2041&lt;$E$2+1,G2041,$E$2+$E$2+2-G2041)-A2041+2*$E$2+1,2*$E$2+1),3)))</f>
        <v>Player 22</v>
      </c>
      <c r="D2041" s="3" t="str">
        <f ca="1" t="shared" si="63"/>
        <v>Player 19</v>
      </c>
      <c r="E2041" s="3"/>
      <c r="F2041" s="3"/>
      <c r="G2041">
        <f>1+MOD(A2041+D2024-2,2*$E$2+1)</f>
        <v>2</v>
      </c>
    </row>
    <row r="2042" spans="1:7" ht="12.75">
      <c r="A2042" s="3">
        <v>15</v>
      </c>
      <c r="B2042" s="4">
        <f t="shared" si="64"/>
        <v>3</v>
      </c>
      <c r="C2042" s="4" t="str">
        <f ca="1">IF(G2042=$E$2+1,D2025,INDIRECT(ADDRESS(4+MOD(IF(G2042&lt;$E$2+1,G2042,$E$2+$E$2+2-G2042)-A2042+2*$E$2+1,2*$E$2+1),3)))</f>
        <v>Player 22</v>
      </c>
      <c r="D2042" s="3" t="str">
        <f ca="1" t="shared" si="63"/>
        <v>Player 17</v>
      </c>
      <c r="E2042" s="3"/>
      <c r="F2042" s="3"/>
      <c r="G2042">
        <f>1+MOD(A2042+D2024-2,2*$E$2+1)</f>
        <v>3</v>
      </c>
    </row>
    <row r="2043" spans="1:7" ht="12.75">
      <c r="A2043" s="3">
        <v>16</v>
      </c>
      <c r="B2043" s="4">
        <f t="shared" si="64"/>
        <v>4</v>
      </c>
      <c r="C2043" s="4" t="str">
        <f ca="1">IF(G2043=$E$2+1,D2025,INDIRECT(ADDRESS(4+MOD(IF(G2043&lt;$E$2+1,G2043,$E$2+$E$2+2-G2043)-A2043+2*$E$2+1,2*$E$2+1),3)))</f>
        <v>Player 22</v>
      </c>
      <c r="D2043" s="3" t="str">
        <f ca="1" t="shared" si="63"/>
        <v>Player 15</v>
      </c>
      <c r="E2043" s="3"/>
      <c r="F2043" s="3"/>
      <c r="G2043">
        <f>1+MOD(A2043+D2024-2,2*$E$2+1)</f>
        <v>4</v>
      </c>
    </row>
    <row r="2044" spans="1:7" ht="12.75">
      <c r="A2044" s="3">
        <v>17</v>
      </c>
      <c r="B2044" s="4">
        <f t="shared" si="64"/>
        <v>5</v>
      </c>
      <c r="C2044" s="4" t="str">
        <f ca="1">IF(G2044=$E$2+1,D2025,INDIRECT(ADDRESS(4+MOD(IF(G2044&lt;$E$2+1,G2044,$E$2+$E$2+2-G2044)-A2044+2*$E$2+1,2*$E$2+1),3)))</f>
        <v>Player 22</v>
      </c>
      <c r="D2044" s="3" t="str">
        <f ca="1" t="shared" si="63"/>
        <v>Player 13</v>
      </c>
      <c r="E2044" s="3"/>
      <c r="F2044" s="3"/>
      <c r="G2044">
        <f>1+MOD(A2044+D2024-2,2*$E$2+1)</f>
        <v>5</v>
      </c>
    </row>
    <row r="2045" spans="1:7" ht="12.75">
      <c r="A2045" s="3">
        <v>18</v>
      </c>
      <c r="B2045" s="4">
        <f t="shared" si="64"/>
        <v>6</v>
      </c>
      <c r="C2045" s="4" t="str">
        <f ca="1">IF(G2045=$E$2+1,D2025,INDIRECT(ADDRESS(4+MOD(IF(G2045&lt;$E$2+1,G2045,$E$2+$E$2+2-G2045)-A2045+2*$E$2+1,2*$E$2+1),3)))</f>
        <v>Player 22</v>
      </c>
      <c r="D2045" s="3" t="str">
        <f ca="1" t="shared" si="63"/>
        <v>Player 11</v>
      </c>
      <c r="E2045" s="3"/>
      <c r="F2045" s="3"/>
      <c r="G2045">
        <f>1+MOD(A2045+D2024-2,2*$E$2+1)</f>
        <v>6</v>
      </c>
    </row>
    <row r="2046" spans="1:7" ht="12.75">
      <c r="A2046" s="3">
        <v>19</v>
      </c>
      <c r="B2046" s="4">
        <f t="shared" si="64"/>
        <v>7</v>
      </c>
      <c r="C2046" s="4" t="str">
        <f ca="1">IF(G2046=$E$2+1,D2025,INDIRECT(ADDRESS(4+MOD(IF(G2046&lt;$E$2+1,G2046,$E$2+$E$2+2-G2046)-A2046+2*$E$2+1,2*$E$2+1),3)))</f>
        <v>Player 22</v>
      </c>
      <c r="D2046" s="3" t="str">
        <f ca="1" t="shared" si="63"/>
        <v>Player 9</v>
      </c>
      <c r="E2046" s="3"/>
      <c r="F2046" s="3"/>
      <c r="G2046">
        <f>1+MOD(A2046+D2024-2,2*$E$2+1)</f>
        <v>7</v>
      </c>
    </row>
    <row r="2047" spans="1:7" ht="12.75">
      <c r="A2047" s="3">
        <v>20</v>
      </c>
      <c r="B2047" s="4">
        <f t="shared" si="64"/>
        <v>8</v>
      </c>
      <c r="C2047" s="4" t="str">
        <f ca="1">IF(G2047=$E$2+1,D2025,INDIRECT(ADDRESS(4+MOD(IF(G2047&lt;$E$2+1,G2047,$E$2+$E$2+2-G2047)-A2047+2*$E$2+1,2*$E$2+1),3)))</f>
        <v>Player 22</v>
      </c>
      <c r="D2047" s="3" t="str">
        <f ca="1" t="shared" si="63"/>
        <v>Player 7</v>
      </c>
      <c r="E2047" s="3"/>
      <c r="F2047" s="3"/>
      <c r="G2047">
        <f>1+MOD(A2047+D2024-2,2*$E$2+1)</f>
        <v>8</v>
      </c>
    </row>
    <row r="2048" spans="1:7" ht="12.75">
      <c r="A2048" s="3">
        <v>21</v>
      </c>
      <c r="B2048" s="4">
        <f t="shared" si="64"/>
        <v>9</v>
      </c>
      <c r="C2048" s="4" t="str">
        <f ca="1">IF(G2048=$E$2+1,D2025,INDIRECT(ADDRESS(4+MOD(IF(G2048&lt;$E$2+1,G2048,$E$2+$E$2+2-G2048)-A2048+2*$E$2+1,2*$E$2+1),3)))</f>
        <v>Player 22</v>
      </c>
      <c r="D2048" s="3" t="str">
        <f ca="1" t="shared" si="63"/>
        <v>Player 5</v>
      </c>
      <c r="E2048" s="3"/>
      <c r="F2048" s="3"/>
      <c r="G2048">
        <f>1+MOD(A2048+D2024-2,2*$E$2+1)</f>
        <v>9</v>
      </c>
    </row>
    <row r="2049" spans="1:7" ht="12.75">
      <c r="A2049" s="3">
        <v>22</v>
      </c>
      <c r="B2049" s="4">
        <f>IF(G2049=$E$2+1,0,IF(G2049&lt;$E$2+1,G2049,$E$2+$E$2+2-G2049))</f>
        <v>10</v>
      </c>
      <c r="C2049" s="4" t="str">
        <f ca="1">IF(G2049=$E$2+1,D2025,INDIRECT(ADDRESS(4+MOD(IF(G2049&lt;$E$2+1,G2049,$E$2+$E$2+2-G2049)-A2049+2*$E$2+1,2*$E$2+1),3)))</f>
        <v>Player 22</v>
      </c>
      <c r="D2049" s="3" t="str">
        <f ca="1" t="shared" si="63"/>
        <v>Player 3</v>
      </c>
      <c r="E2049" s="3"/>
      <c r="F2049" s="3"/>
      <c r="G2049">
        <f>1+MOD(A2049+D2024-2,2*$E$2+1)</f>
        <v>10</v>
      </c>
    </row>
    <row r="2050" spans="1:7" ht="12.75">
      <c r="A2050" s="3">
        <v>23</v>
      </c>
      <c r="B2050" s="4">
        <f>IF(G2050=$E$2+1,0,IF(G2050&lt;$E$2+1,G2050,$E$2+$E$2+2-G2050))</f>
        <v>11</v>
      </c>
      <c r="C2050" s="4" t="str">
        <f ca="1">IF(G2050=$E$2+1,D2025,INDIRECT(ADDRESS(4+MOD(IF(G2050&lt;$E$2+1,G2050,$E$2+$E$2+2-G2050)-A2050+2*$E$2+1,2*$E$2+1),3)))</f>
        <v>Player 22</v>
      </c>
      <c r="D2050" s="3" t="str">
        <f ca="1" t="shared" si="63"/>
        <v>Player 1</v>
      </c>
      <c r="E2050" s="3"/>
      <c r="F2050" s="3"/>
      <c r="G2050">
        <f>1+MOD(A2050+D2024-2,2*$E$2+1)</f>
        <v>11</v>
      </c>
    </row>
    <row r="2051" spans="1:7" ht="12.75">
      <c r="A2051" s="3">
        <v>24</v>
      </c>
      <c r="B2051" s="4">
        <f aca="true" t="shared" si="65" ref="B2051:B2060">IF(G2051=$E$2+1,0,IF(G2051&lt;$E$2+1,G2051,$E$2+$E$2+2-G2051))</f>
        <v>12</v>
      </c>
      <c r="C2051" s="4" t="str">
        <f ca="1">IF(G2051=$E$2+1,D2025,INDIRECT(ADDRESS(4+MOD(IF(G2051&lt;$E$2+1,G2051,$E$2+$E$2+2-G2051)-A2051+2*$E$2+1,2*$E$2+1),3)))</f>
        <v>Player 22</v>
      </c>
      <c r="D2051" s="3" t="str">
        <f ca="1" t="shared" si="63"/>
        <v>Player 32</v>
      </c>
      <c r="E2051" s="3"/>
      <c r="F2051" s="3"/>
      <c r="G2051">
        <f>1+MOD(A2051+D2024-2,2*$E$2+1)</f>
        <v>12</v>
      </c>
    </row>
    <row r="2052" spans="1:7" ht="12.75">
      <c r="A2052" s="3">
        <v>25</v>
      </c>
      <c r="B2052" s="4">
        <f t="shared" si="65"/>
        <v>13</v>
      </c>
      <c r="C2052" s="4" t="str">
        <f ca="1">IF(G2052=$E$2+1,D2025,INDIRECT(ADDRESS(4+MOD(IF(G2052&lt;$E$2+1,G2052,$E$2+$E$2+2-G2052)-A2052+2*$E$2+1,2*$E$2+1),3)))</f>
        <v>Player 22</v>
      </c>
      <c r="D2052" s="3" t="str">
        <f ca="1" t="shared" si="63"/>
        <v>Player 30</v>
      </c>
      <c r="E2052" s="3"/>
      <c r="F2052" s="3"/>
      <c r="G2052">
        <f>1+MOD(A2052+D2024-2,2*$E$2+1)</f>
        <v>13</v>
      </c>
    </row>
    <row r="2053" spans="1:7" ht="12.75">
      <c r="A2053" s="3">
        <v>26</v>
      </c>
      <c r="B2053" s="4">
        <f t="shared" si="65"/>
        <v>14</v>
      </c>
      <c r="C2053" s="4" t="str">
        <f ca="1">IF(G2053=$E$2+1,D2025,INDIRECT(ADDRESS(4+MOD(IF(G2053&lt;$E$2+1,G2053,$E$2+$E$2+2-G2053)-A2053+2*$E$2+1,2*$E$2+1),3)))</f>
        <v>Player 22</v>
      </c>
      <c r="D2053" s="3" t="str">
        <f ca="1" t="shared" si="63"/>
        <v>Player 28</v>
      </c>
      <c r="E2053" s="3"/>
      <c r="F2053" s="3"/>
      <c r="G2053">
        <f>1+MOD(A2053+D2024-2,2*$E$2+1)</f>
        <v>14</v>
      </c>
    </row>
    <row r="2054" spans="1:7" ht="12.75">
      <c r="A2054" s="3">
        <v>27</v>
      </c>
      <c r="B2054" s="4">
        <f t="shared" si="65"/>
        <v>15</v>
      </c>
      <c r="C2054" s="4" t="str">
        <f ca="1">IF(G2054=$E$2+1,D2025,INDIRECT(ADDRESS(4+MOD(IF(G2054&lt;$E$2+1,G2054,$E$2+$E$2+2-G2054)-A2054+2*$E$2+1,2*$E$2+1),3)))</f>
        <v>Player 22</v>
      </c>
      <c r="D2054" s="3" t="str">
        <f ca="1" t="shared" si="63"/>
        <v>Player 26</v>
      </c>
      <c r="E2054" s="3"/>
      <c r="F2054" s="3"/>
      <c r="G2054">
        <f>1+MOD(A2054+D2024-2,2*$E$2+1)</f>
        <v>15</v>
      </c>
    </row>
    <row r="2055" spans="1:7" ht="12.75">
      <c r="A2055" s="3">
        <v>28</v>
      </c>
      <c r="B2055" s="4">
        <f t="shared" si="65"/>
        <v>16</v>
      </c>
      <c r="C2055" s="4" t="str">
        <f ca="1">IF(G2055=$E$2+1,D2025,INDIRECT(ADDRESS(4+MOD(IF(G2055&lt;$E$2+1,G2055,$E$2+$E$2+2-G2055)-A2055+2*$E$2+1,2*$E$2+1),3)))</f>
        <v>Player 22</v>
      </c>
      <c r="D2055" s="3" t="str">
        <f ca="1" t="shared" si="63"/>
        <v>Player 24</v>
      </c>
      <c r="E2055" s="3"/>
      <c r="F2055" s="3"/>
      <c r="G2055">
        <f>1+MOD(A2055+D2024-2,2*$E$2+1)</f>
        <v>16</v>
      </c>
    </row>
    <row r="2056" spans="1:7" ht="12.75">
      <c r="A2056" s="3">
        <v>29</v>
      </c>
      <c r="B2056" s="4">
        <f t="shared" si="65"/>
        <v>0</v>
      </c>
      <c r="C2056" s="4" t="str">
        <f ca="1">IF(G2056=$E$2+1,D2025,INDIRECT(ADDRESS(4+MOD(IF(G2056&lt;$E$2+1,G2056,$E$2+$E$2+2-G2056)-A2056+2*$E$2+1,2*$E$2+1),3)))</f>
        <v>Player 22</v>
      </c>
      <c r="D2056" s="3" t="str">
        <f ca="1" t="shared" si="63"/>
        <v>Rest</v>
      </c>
      <c r="E2056" s="3"/>
      <c r="F2056" s="3"/>
      <c r="G2056">
        <f>1+MOD(A2056+D2024-2,2*$E$2+1)</f>
        <v>17</v>
      </c>
    </row>
    <row r="2057" spans="1:7" ht="12.75">
      <c r="A2057" s="3">
        <v>30</v>
      </c>
      <c r="B2057" s="4">
        <f t="shared" si="65"/>
        <v>16</v>
      </c>
      <c r="C2057" s="4" t="str">
        <f ca="1">IF(G2057=$E$2+1,D2025,INDIRECT(ADDRESS(4+MOD(IF(G2057&lt;$E$2+1,G2057,$E$2+$E$2+2-G2057)-A2057+2*$E$2+1,2*$E$2+1),3)))</f>
        <v>Player 20</v>
      </c>
      <c r="D2057" s="3" t="str">
        <f ca="1" t="shared" si="63"/>
        <v>Player 22</v>
      </c>
      <c r="E2057" s="3"/>
      <c r="F2057" s="3"/>
      <c r="G2057">
        <f>1+MOD(A2057+D2024-2,2*$E$2+1)</f>
        <v>18</v>
      </c>
    </row>
    <row r="2058" spans="1:7" ht="12.75">
      <c r="A2058" s="3">
        <v>31</v>
      </c>
      <c r="B2058" s="4">
        <f t="shared" si="65"/>
        <v>15</v>
      </c>
      <c r="C2058" s="4" t="str">
        <f ca="1">IF(G2058=$E$2+1,D2025,INDIRECT(ADDRESS(4+MOD(IF(G2058&lt;$E$2+1,G2058,$E$2+$E$2+2-G2058)-A2058+2*$E$2+1,2*$E$2+1),3)))</f>
        <v>Player 18</v>
      </c>
      <c r="D2058" s="3" t="str">
        <f ca="1" t="shared" si="63"/>
        <v>Player 22</v>
      </c>
      <c r="E2058" s="3"/>
      <c r="F2058" s="3"/>
      <c r="G2058">
        <f>1+MOD(A2058+D2024-2,2*$E$2+1)</f>
        <v>19</v>
      </c>
    </row>
    <row r="2059" spans="1:7" ht="12.75">
      <c r="A2059" s="3">
        <v>32</v>
      </c>
      <c r="B2059" s="4">
        <f t="shared" si="65"/>
        <v>14</v>
      </c>
      <c r="C2059" s="4" t="str">
        <f ca="1">IF(G2059=$E$2+1,D2025,INDIRECT(ADDRESS(4+MOD(IF(G2059&lt;$E$2+1,G2059,$E$2+$E$2+2-G2059)-A2059+2*$E$2+1,2*$E$2+1),3)))</f>
        <v>Player 16</v>
      </c>
      <c r="D2059" s="3" t="str">
        <f ca="1" t="shared" si="63"/>
        <v>Player 22</v>
      </c>
      <c r="E2059" s="3"/>
      <c r="F2059" s="3"/>
      <c r="G2059">
        <f>1+MOD(A2059+D2024-2,2*$E$2+1)</f>
        <v>20</v>
      </c>
    </row>
    <row r="2060" spans="1:7" ht="12.75">
      <c r="A2060" s="3">
        <v>33</v>
      </c>
      <c r="B2060" s="4">
        <f t="shared" si="65"/>
        <v>13</v>
      </c>
      <c r="C2060" s="4" t="str">
        <f ca="1">IF(G2060=$E$2+1,D2025,INDIRECT(ADDRESS(4+MOD(IF(G2060&lt;$E$2+1,G2060,$E$2+$E$2+2-G2060)-A2060+2*$E$2+1,2*$E$2+1),3)))</f>
        <v>Player 14</v>
      </c>
      <c r="D2060" s="3" t="str">
        <f ca="1" t="shared" si="63"/>
        <v>Player 22</v>
      </c>
      <c r="E2060" s="3"/>
      <c r="F2060" s="3"/>
      <c r="G2060">
        <f>1+MOD(A2060+D2024-2,2*$E$2+1)</f>
        <v>21</v>
      </c>
    </row>
    <row r="2068" spans="1:6" ht="12.75">
      <c r="A2068" t="s">
        <v>46</v>
      </c>
      <c r="C2068" s="1" t="s">
        <v>47</v>
      </c>
      <c r="D2068" s="2">
        <v>23</v>
      </c>
      <c r="F2068"/>
    </row>
    <row r="2069" spans="3:6" ht="12.75">
      <c r="C2069" s="1" t="s">
        <v>48</v>
      </c>
      <c r="D2069" s="2" t="str">
        <f ca="1">INDIRECT(ADDRESS(3+D2068,3))</f>
        <v>Player 23</v>
      </c>
      <c r="F2069"/>
    </row>
    <row r="2070" ht="12.75">
      <c r="F2070"/>
    </row>
    <row r="2071" spans="1:7" ht="12.75">
      <c r="A2071" s="3" t="s">
        <v>51</v>
      </c>
      <c r="B2071" s="13" t="s">
        <v>5</v>
      </c>
      <c r="C2071" s="4" t="s">
        <v>11</v>
      </c>
      <c r="D2071" s="3" t="s">
        <v>10</v>
      </c>
      <c r="E2071" s="5" t="s">
        <v>3</v>
      </c>
      <c r="F2071" s="3" t="s">
        <v>4</v>
      </c>
      <c r="G2071" t="s">
        <v>49</v>
      </c>
    </row>
    <row r="2072" spans="1:7" ht="12.75">
      <c r="A2072" s="3">
        <v>1</v>
      </c>
      <c r="B2072" s="4">
        <f>IF(G2072=$E$2+1,0,IF(G2072&lt;$E$2+1,G2072,$E$2+$E$2+2-G2072))</f>
        <v>11</v>
      </c>
      <c r="C2072" s="4" t="str">
        <f ca="1">IF(G2072=$E$2+1,D2069,INDIRECT(ADDRESS(4+MOD(IF(G2072&lt;$E$2+1,G2072,$E$2+$E$2+2-G2072)-A2072+2*$E$2+1,2*$E$2+1),3)))</f>
        <v>Player 11</v>
      </c>
      <c r="D2072" s="3" t="str">
        <f aca="true" ca="1" t="shared" si="66" ref="D2072:D2104">IF(G2072=$E$2+1,$F$3,INDIRECT(ADDRESS(4+MOD(IF(G2072&lt;$E$2+1,$E$2+$E$2+2-G2072,G2072)-A2072+2*$E$2+1,2*$E$2+1),3)))</f>
        <v>Player 23</v>
      </c>
      <c r="E2072" s="5"/>
      <c r="F2072" s="3"/>
      <c r="G2072">
        <f>1+MOD(A2072+D2068-2,2*$E$2+1)</f>
        <v>23</v>
      </c>
    </row>
    <row r="2073" spans="1:7" ht="12.75">
      <c r="A2073" s="3">
        <v>2</v>
      </c>
      <c r="B2073" s="4">
        <f aca="true" t="shared" si="67" ref="B2073:B2092">IF(G2073=$E$2+1,0,IF(G2073&lt;$E$2+1,G2073,$E$2+$E$2+2-G2073))</f>
        <v>10</v>
      </c>
      <c r="C2073" s="4" t="str">
        <f ca="1">IF(G2073=$E$2+1,D2069,INDIRECT(ADDRESS(4+MOD(IF(G2073&lt;$E$2+1,G2073,$E$2+$E$2+2-G2073)-A2073+2*$E$2+1,2*$E$2+1),3)))</f>
        <v>Player 9</v>
      </c>
      <c r="D2073" s="3" t="str">
        <f ca="1" t="shared" si="66"/>
        <v>Player 23</v>
      </c>
      <c r="E2073" s="5"/>
      <c r="F2073" s="3"/>
      <c r="G2073">
        <f>1+MOD(A2073+D2068-2,2*$E$2+1)</f>
        <v>24</v>
      </c>
    </row>
    <row r="2074" spans="1:7" ht="12.75">
      <c r="A2074" s="3">
        <v>3</v>
      </c>
      <c r="B2074" s="4">
        <f t="shared" si="67"/>
        <v>9</v>
      </c>
      <c r="C2074" s="4" t="str">
        <f ca="1">IF(G2074=$E$2+1,D2069,INDIRECT(ADDRESS(4+MOD(IF(G2074&lt;$E$2+1,G2074,$E$2+$E$2+2-G2074)-A2074+2*$E$2+1,2*$E$2+1),3)))</f>
        <v>Player 7</v>
      </c>
      <c r="D2074" s="3" t="str">
        <f ca="1" t="shared" si="66"/>
        <v>Player 23</v>
      </c>
      <c r="E2074" s="3"/>
      <c r="F2074" s="3"/>
      <c r="G2074">
        <f>1+MOD(A2074+D2068-2,2*$E$2+1)</f>
        <v>25</v>
      </c>
    </row>
    <row r="2075" spans="1:7" ht="12.75">
      <c r="A2075" s="3">
        <v>4</v>
      </c>
      <c r="B2075" s="4">
        <f t="shared" si="67"/>
        <v>8</v>
      </c>
      <c r="C2075" s="4" t="str">
        <f ca="1">IF(G2075=$E$2+1,D2069,INDIRECT(ADDRESS(4+MOD(IF(G2075&lt;$E$2+1,G2075,$E$2+$E$2+2-G2075)-A2075+2*$E$2+1,2*$E$2+1),3)))</f>
        <v>Player 5</v>
      </c>
      <c r="D2075" s="3" t="str">
        <f ca="1" t="shared" si="66"/>
        <v>Player 23</v>
      </c>
      <c r="E2075" s="3"/>
      <c r="F2075" s="3"/>
      <c r="G2075">
        <f>1+MOD(A2075+D2068-2,2*$E$2+1)</f>
        <v>26</v>
      </c>
    </row>
    <row r="2076" spans="1:7" ht="12.75">
      <c r="A2076" s="3">
        <v>5</v>
      </c>
      <c r="B2076" s="4">
        <f t="shared" si="67"/>
        <v>7</v>
      </c>
      <c r="C2076" s="4" t="str">
        <f ca="1">IF(G2076=$E$2+1,D2069,INDIRECT(ADDRESS(4+MOD(IF(G2076&lt;$E$2+1,G2076,$E$2+$E$2+2-G2076)-A2076+2*$E$2+1,2*$E$2+1),3)))</f>
        <v>Player 3</v>
      </c>
      <c r="D2076" s="3" t="str">
        <f ca="1" t="shared" si="66"/>
        <v>Player 23</v>
      </c>
      <c r="E2076" s="3"/>
      <c r="F2076" s="3"/>
      <c r="G2076">
        <f>1+MOD(A2076+D2068-2,2*$E$2+1)</f>
        <v>27</v>
      </c>
    </row>
    <row r="2077" spans="1:7" ht="12.75">
      <c r="A2077" s="3">
        <v>6</v>
      </c>
      <c r="B2077" s="4">
        <f t="shared" si="67"/>
        <v>6</v>
      </c>
      <c r="C2077" s="4" t="str">
        <f ca="1">IF(G2077=$E$2+1,D2069,INDIRECT(ADDRESS(4+MOD(IF(G2077&lt;$E$2+1,G2077,$E$2+$E$2+2-G2077)-A2077+2*$E$2+1,2*$E$2+1),3)))</f>
        <v>Player 1</v>
      </c>
      <c r="D2077" s="3" t="str">
        <f ca="1" t="shared" si="66"/>
        <v>Player 23</v>
      </c>
      <c r="E2077" s="3"/>
      <c r="F2077" s="3"/>
      <c r="G2077">
        <f>1+MOD(A2077+D2068-2,2*$E$2+1)</f>
        <v>28</v>
      </c>
    </row>
    <row r="2078" spans="1:7" ht="12.75">
      <c r="A2078" s="3">
        <v>7</v>
      </c>
      <c r="B2078" s="4">
        <f t="shared" si="67"/>
        <v>5</v>
      </c>
      <c r="C2078" s="4" t="str">
        <f ca="1">IF(G2078=$E$2+1,D2069,INDIRECT(ADDRESS(4+MOD(IF(G2078&lt;$E$2+1,G2078,$E$2+$E$2+2-G2078)-A2078+2*$E$2+1,2*$E$2+1),3)))</f>
        <v>Player 32</v>
      </c>
      <c r="D2078" s="3" t="str">
        <f ca="1" t="shared" si="66"/>
        <v>Player 23</v>
      </c>
      <c r="E2078" s="3"/>
      <c r="F2078" s="3"/>
      <c r="G2078">
        <f>1+MOD(A2078+D2068-2,2*$E$2+1)</f>
        <v>29</v>
      </c>
    </row>
    <row r="2079" spans="1:7" ht="12.75">
      <c r="A2079" s="3">
        <v>8</v>
      </c>
      <c r="B2079" s="4">
        <f t="shared" si="67"/>
        <v>4</v>
      </c>
      <c r="C2079" s="4" t="str">
        <f ca="1">IF(G2079=$E$2+1,D2069,INDIRECT(ADDRESS(4+MOD(IF(G2079&lt;$E$2+1,G2079,$E$2+$E$2+2-G2079)-A2079+2*$E$2+1,2*$E$2+1),3)))</f>
        <v>Player 30</v>
      </c>
      <c r="D2079" s="3" t="str">
        <f ca="1" t="shared" si="66"/>
        <v>Player 23</v>
      </c>
      <c r="E2079" s="3"/>
      <c r="F2079" s="3"/>
      <c r="G2079">
        <f>1+MOD(A2079+D2068-2,2*$E$2+1)</f>
        <v>30</v>
      </c>
    </row>
    <row r="2080" spans="1:7" ht="12.75">
      <c r="A2080" s="3">
        <v>9</v>
      </c>
      <c r="B2080" s="4">
        <f t="shared" si="67"/>
        <v>3</v>
      </c>
      <c r="C2080" s="4" t="str">
        <f ca="1">IF(G2080=$E$2+1,D2069,INDIRECT(ADDRESS(4+MOD(IF(G2080&lt;$E$2+1,G2080,$E$2+$E$2+2-G2080)-A2080+2*$E$2+1,2*$E$2+1),3)))</f>
        <v>Player 28</v>
      </c>
      <c r="D2080" s="3" t="str">
        <f ca="1" t="shared" si="66"/>
        <v>Player 23</v>
      </c>
      <c r="E2080" s="3"/>
      <c r="F2080" s="3"/>
      <c r="G2080">
        <f>1+MOD(A2080+D2068-2,2*$E$2+1)</f>
        <v>31</v>
      </c>
    </row>
    <row r="2081" spans="1:7" ht="12.75">
      <c r="A2081" s="3">
        <v>10</v>
      </c>
      <c r="B2081" s="4">
        <f t="shared" si="67"/>
        <v>2</v>
      </c>
      <c r="C2081" s="4" t="str">
        <f ca="1">IF(G2081=$E$2+1,D2069,INDIRECT(ADDRESS(4+MOD(IF(G2081&lt;$E$2+1,G2081,$E$2+$E$2+2-G2081)-A2081+2*$E$2+1,2*$E$2+1),3)))</f>
        <v>Player 26</v>
      </c>
      <c r="D2081" s="3" t="str">
        <f ca="1" t="shared" si="66"/>
        <v>Player 23</v>
      </c>
      <c r="E2081" s="3"/>
      <c r="F2081" s="3"/>
      <c r="G2081">
        <f>1+MOD(A2081+D2068-2,2*$E$2+1)</f>
        <v>32</v>
      </c>
    </row>
    <row r="2082" spans="1:7" ht="12.75">
      <c r="A2082" s="3">
        <v>11</v>
      </c>
      <c r="B2082" s="4">
        <f t="shared" si="67"/>
        <v>1</v>
      </c>
      <c r="C2082" s="4" t="str">
        <f ca="1">IF(G2082=$E$2+1,D2069,INDIRECT(ADDRESS(4+MOD(IF(G2082&lt;$E$2+1,G2082,$E$2+$E$2+2-G2082)-A2082+2*$E$2+1,2*$E$2+1),3)))</f>
        <v>Player 24</v>
      </c>
      <c r="D2082" s="3" t="str">
        <f ca="1" t="shared" si="66"/>
        <v>Player 23</v>
      </c>
      <c r="E2082" s="3"/>
      <c r="F2082" s="3"/>
      <c r="G2082">
        <f>1+MOD(A2082+D2068-2,2*$E$2+1)</f>
        <v>33</v>
      </c>
    </row>
    <row r="2083" spans="1:7" ht="12.75">
      <c r="A2083" s="3">
        <v>12</v>
      </c>
      <c r="B2083" s="4">
        <f t="shared" si="67"/>
        <v>1</v>
      </c>
      <c r="C2083" s="4" t="str">
        <f ca="1">IF(G2083=$E$2+1,D2069,INDIRECT(ADDRESS(4+MOD(IF(G2083&lt;$E$2+1,G2083,$E$2+$E$2+2-G2083)-A2083+2*$E$2+1,2*$E$2+1),3)))</f>
        <v>Player 23</v>
      </c>
      <c r="D2083" s="3" t="str">
        <f ca="1" t="shared" si="66"/>
        <v>Player 22</v>
      </c>
      <c r="E2083" s="3"/>
      <c r="F2083" s="3"/>
      <c r="G2083">
        <f>1+MOD(A2083+D2068-2,2*$E$2+1)</f>
        <v>1</v>
      </c>
    </row>
    <row r="2084" spans="1:7" ht="12.75">
      <c r="A2084" s="3">
        <v>13</v>
      </c>
      <c r="B2084" s="4">
        <f t="shared" si="67"/>
        <v>2</v>
      </c>
      <c r="C2084" s="4" t="str">
        <f ca="1">IF(G2084=$E$2+1,D2069,INDIRECT(ADDRESS(4+MOD(IF(G2084&lt;$E$2+1,G2084,$E$2+$E$2+2-G2084)-A2084+2*$E$2+1,2*$E$2+1),3)))</f>
        <v>Player 23</v>
      </c>
      <c r="D2084" s="3" t="str">
        <f ca="1" t="shared" si="66"/>
        <v>Player 20</v>
      </c>
      <c r="E2084" s="3"/>
      <c r="F2084" s="3"/>
      <c r="G2084">
        <f>1+MOD(A2084+D2068-2,2*$E$2+1)</f>
        <v>2</v>
      </c>
    </row>
    <row r="2085" spans="1:7" ht="12.75">
      <c r="A2085" s="3">
        <v>14</v>
      </c>
      <c r="B2085" s="4">
        <f t="shared" si="67"/>
        <v>3</v>
      </c>
      <c r="C2085" s="4" t="str">
        <f ca="1">IF(G2085=$E$2+1,D2069,INDIRECT(ADDRESS(4+MOD(IF(G2085&lt;$E$2+1,G2085,$E$2+$E$2+2-G2085)-A2085+2*$E$2+1,2*$E$2+1),3)))</f>
        <v>Player 23</v>
      </c>
      <c r="D2085" s="3" t="str">
        <f ca="1" t="shared" si="66"/>
        <v>Player 18</v>
      </c>
      <c r="E2085" s="3"/>
      <c r="F2085" s="3"/>
      <c r="G2085">
        <f>1+MOD(A2085+D2068-2,2*$E$2+1)</f>
        <v>3</v>
      </c>
    </row>
    <row r="2086" spans="1:7" ht="12.75">
      <c r="A2086" s="3">
        <v>15</v>
      </c>
      <c r="B2086" s="4">
        <f t="shared" si="67"/>
        <v>4</v>
      </c>
      <c r="C2086" s="4" t="str">
        <f ca="1">IF(G2086=$E$2+1,D2069,INDIRECT(ADDRESS(4+MOD(IF(G2086&lt;$E$2+1,G2086,$E$2+$E$2+2-G2086)-A2086+2*$E$2+1,2*$E$2+1),3)))</f>
        <v>Player 23</v>
      </c>
      <c r="D2086" s="3" t="str">
        <f ca="1" t="shared" si="66"/>
        <v>Player 16</v>
      </c>
      <c r="E2086" s="3"/>
      <c r="F2086" s="3"/>
      <c r="G2086">
        <f>1+MOD(A2086+D2068-2,2*$E$2+1)</f>
        <v>4</v>
      </c>
    </row>
    <row r="2087" spans="1:7" ht="12.75">
      <c r="A2087" s="3">
        <v>16</v>
      </c>
      <c r="B2087" s="4">
        <f t="shared" si="67"/>
        <v>5</v>
      </c>
      <c r="C2087" s="4" t="str">
        <f ca="1">IF(G2087=$E$2+1,D2069,INDIRECT(ADDRESS(4+MOD(IF(G2087&lt;$E$2+1,G2087,$E$2+$E$2+2-G2087)-A2087+2*$E$2+1,2*$E$2+1),3)))</f>
        <v>Player 23</v>
      </c>
      <c r="D2087" s="3" t="str">
        <f ca="1" t="shared" si="66"/>
        <v>Player 14</v>
      </c>
      <c r="E2087" s="3"/>
      <c r="F2087" s="3"/>
      <c r="G2087">
        <f>1+MOD(A2087+D2068-2,2*$E$2+1)</f>
        <v>5</v>
      </c>
    </row>
    <row r="2088" spans="1:7" ht="12.75">
      <c r="A2088" s="3">
        <v>17</v>
      </c>
      <c r="B2088" s="4">
        <f t="shared" si="67"/>
        <v>6</v>
      </c>
      <c r="C2088" s="4" t="str">
        <f ca="1">IF(G2088=$E$2+1,D2069,INDIRECT(ADDRESS(4+MOD(IF(G2088&lt;$E$2+1,G2088,$E$2+$E$2+2-G2088)-A2088+2*$E$2+1,2*$E$2+1),3)))</f>
        <v>Player 23</v>
      </c>
      <c r="D2088" s="3" t="str">
        <f ca="1" t="shared" si="66"/>
        <v>Player 12</v>
      </c>
      <c r="E2088" s="3"/>
      <c r="F2088" s="3"/>
      <c r="G2088">
        <f>1+MOD(A2088+D2068-2,2*$E$2+1)</f>
        <v>6</v>
      </c>
    </row>
    <row r="2089" spans="1:7" ht="12.75">
      <c r="A2089" s="3">
        <v>18</v>
      </c>
      <c r="B2089" s="4">
        <f t="shared" si="67"/>
        <v>7</v>
      </c>
      <c r="C2089" s="4" t="str">
        <f ca="1">IF(G2089=$E$2+1,D2069,INDIRECT(ADDRESS(4+MOD(IF(G2089&lt;$E$2+1,G2089,$E$2+$E$2+2-G2089)-A2089+2*$E$2+1,2*$E$2+1),3)))</f>
        <v>Player 23</v>
      </c>
      <c r="D2089" s="3" t="str">
        <f ca="1" t="shared" si="66"/>
        <v>Player 10</v>
      </c>
      <c r="E2089" s="3"/>
      <c r="F2089" s="3"/>
      <c r="G2089">
        <f>1+MOD(A2089+D2068-2,2*$E$2+1)</f>
        <v>7</v>
      </c>
    </row>
    <row r="2090" spans="1:7" ht="12.75">
      <c r="A2090" s="3">
        <v>19</v>
      </c>
      <c r="B2090" s="4">
        <f t="shared" si="67"/>
        <v>8</v>
      </c>
      <c r="C2090" s="4" t="str">
        <f ca="1">IF(G2090=$E$2+1,D2069,INDIRECT(ADDRESS(4+MOD(IF(G2090&lt;$E$2+1,G2090,$E$2+$E$2+2-G2090)-A2090+2*$E$2+1,2*$E$2+1),3)))</f>
        <v>Player 23</v>
      </c>
      <c r="D2090" s="3" t="str">
        <f ca="1" t="shared" si="66"/>
        <v>Player 8</v>
      </c>
      <c r="E2090" s="3"/>
      <c r="F2090" s="3"/>
      <c r="G2090">
        <f>1+MOD(A2090+D2068-2,2*$E$2+1)</f>
        <v>8</v>
      </c>
    </row>
    <row r="2091" spans="1:7" ht="12.75">
      <c r="A2091" s="3">
        <v>20</v>
      </c>
      <c r="B2091" s="4">
        <f t="shared" si="67"/>
        <v>9</v>
      </c>
      <c r="C2091" s="4" t="str">
        <f ca="1">IF(G2091=$E$2+1,D2069,INDIRECT(ADDRESS(4+MOD(IF(G2091&lt;$E$2+1,G2091,$E$2+$E$2+2-G2091)-A2091+2*$E$2+1,2*$E$2+1),3)))</f>
        <v>Player 23</v>
      </c>
      <c r="D2091" s="3" t="str">
        <f ca="1" t="shared" si="66"/>
        <v>Player 6</v>
      </c>
      <c r="E2091" s="3"/>
      <c r="F2091" s="3"/>
      <c r="G2091">
        <f>1+MOD(A2091+D2068-2,2*$E$2+1)</f>
        <v>9</v>
      </c>
    </row>
    <row r="2092" spans="1:7" ht="12.75">
      <c r="A2092" s="3">
        <v>21</v>
      </c>
      <c r="B2092" s="4">
        <f t="shared" si="67"/>
        <v>10</v>
      </c>
      <c r="C2092" s="4" t="str">
        <f ca="1">IF(G2092=$E$2+1,D2069,INDIRECT(ADDRESS(4+MOD(IF(G2092&lt;$E$2+1,G2092,$E$2+$E$2+2-G2092)-A2092+2*$E$2+1,2*$E$2+1),3)))</f>
        <v>Player 23</v>
      </c>
      <c r="D2092" s="3" t="str">
        <f ca="1" t="shared" si="66"/>
        <v>Player 4</v>
      </c>
      <c r="E2092" s="3"/>
      <c r="F2092" s="3"/>
      <c r="G2092">
        <f>1+MOD(A2092+D2068-2,2*$E$2+1)</f>
        <v>10</v>
      </c>
    </row>
    <row r="2093" spans="1:7" ht="12.75">
      <c r="A2093" s="3">
        <v>22</v>
      </c>
      <c r="B2093" s="4">
        <f>IF(G2093=$E$2+1,0,IF(G2093&lt;$E$2+1,G2093,$E$2+$E$2+2-G2093))</f>
        <v>11</v>
      </c>
      <c r="C2093" s="4" t="str">
        <f ca="1">IF(G2093=$E$2+1,D2069,INDIRECT(ADDRESS(4+MOD(IF(G2093&lt;$E$2+1,G2093,$E$2+$E$2+2-G2093)-A2093+2*$E$2+1,2*$E$2+1),3)))</f>
        <v>Player 23</v>
      </c>
      <c r="D2093" s="3" t="str">
        <f ca="1" t="shared" si="66"/>
        <v>Player 2</v>
      </c>
      <c r="E2093" s="3"/>
      <c r="F2093" s="3"/>
      <c r="G2093">
        <f>1+MOD(A2093+D2068-2,2*$E$2+1)</f>
        <v>11</v>
      </c>
    </row>
    <row r="2094" spans="1:7" ht="12.75">
      <c r="A2094" s="3">
        <v>23</v>
      </c>
      <c r="B2094" s="4">
        <f>IF(G2094=$E$2+1,0,IF(G2094&lt;$E$2+1,G2094,$E$2+$E$2+2-G2094))</f>
        <v>12</v>
      </c>
      <c r="C2094" s="4" t="str">
        <f ca="1">IF(G2094=$E$2+1,D2069,INDIRECT(ADDRESS(4+MOD(IF(G2094&lt;$E$2+1,G2094,$E$2+$E$2+2-G2094)-A2094+2*$E$2+1,2*$E$2+1),3)))</f>
        <v>Player 23</v>
      </c>
      <c r="D2094" s="3" t="str">
        <f ca="1" t="shared" si="66"/>
        <v>Player 33 or Rest</v>
      </c>
      <c r="E2094" s="3"/>
      <c r="F2094" s="3"/>
      <c r="G2094">
        <f>1+MOD(A2094+D2068-2,2*$E$2+1)</f>
        <v>12</v>
      </c>
    </row>
    <row r="2095" spans="1:7" ht="12.75">
      <c r="A2095" s="3">
        <v>24</v>
      </c>
      <c r="B2095" s="4">
        <f aca="true" t="shared" si="68" ref="B2095:B2104">IF(G2095=$E$2+1,0,IF(G2095&lt;$E$2+1,G2095,$E$2+$E$2+2-G2095))</f>
        <v>13</v>
      </c>
      <c r="C2095" s="4" t="str">
        <f ca="1">IF(G2095=$E$2+1,D2069,INDIRECT(ADDRESS(4+MOD(IF(G2095&lt;$E$2+1,G2095,$E$2+$E$2+2-G2095)-A2095+2*$E$2+1,2*$E$2+1),3)))</f>
        <v>Player 23</v>
      </c>
      <c r="D2095" s="3" t="str">
        <f ca="1" t="shared" si="66"/>
        <v>Player 31</v>
      </c>
      <c r="E2095" s="3"/>
      <c r="F2095" s="3"/>
      <c r="G2095">
        <f>1+MOD(A2095+D2068-2,2*$E$2+1)</f>
        <v>13</v>
      </c>
    </row>
    <row r="2096" spans="1:7" ht="12.75">
      <c r="A2096" s="3">
        <v>25</v>
      </c>
      <c r="B2096" s="4">
        <f t="shared" si="68"/>
        <v>14</v>
      </c>
      <c r="C2096" s="4" t="str">
        <f ca="1">IF(G2096=$E$2+1,D2069,INDIRECT(ADDRESS(4+MOD(IF(G2096&lt;$E$2+1,G2096,$E$2+$E$2+2-G2096)-A2096+2*$E$2+1,2*$E$2+1),3)))</f>
        <v>Player 23</v>
      </c>
      <c r="D2096" s="3" t="str">
        <f ca="1" t="shared" si="66"/>
        <v>Player 29</v>
      </c>
      <c r="E2096" s="3"/>
      <c r="F2096" s="3"/>
      <c r="G2096">
        <f>1+MOD(A2096+D2068-2,2*$E$2+1)</f>
        <v>14</v>
      </c>
    </row>
    <row r="2097" spans="1:7" ht="12.75">
      <c r="A2097" s="3">
        <v>26</v>
      </c>
      <c r="B2097" s="4">
        <f t="shared" si="68"/>
        <v>15</v>
      </c>
      <c r="C2097" s="4" t="str">
        <f ca="1">IF(G2097=$E$2+1,D2069,INDIRECT(ADDRESS(4+MOD(IF(G2097&lt;$E$2+1,G2097,$E$2+$E$2+2-G2097)-A2097+2*$E$2+1,2*$E$2+1),3)))</f>
        <v>Player 23</v>
      </c>
      <c r="D2097" s="3" t="str">
        <f ca="1" t="shared" si="66"/>
        <v>Player 27</v>
      </c>
      <c r="E2097" s="3"/>
      <c r="F2097" s="3"/>
      <c r="G2097">
        <f>1+MOD(A2097+D2068-2,2*$E$2+1)</f>
        <v>15</v>
      </c>
    </row>
    <row r="2098" spans="1:7" ht="12.75">
      <c r="A2098" s="3">
        <v>27</v>
      </c>
      <c r="B2098" s="4">
        <f t="shared" si="68"/>
        <v>16</v>
      </c>
      <c r="C2098" s="4" t="str">
        <f ca="1">IF(G2098=$E$2+1,D2069,INDIRECT(ADDRESS(4+MOD(IF(G2098&lt;$E$2+1,G2098,$E$2+$E$2+2-G2098)-A2098+2*$E$2+1,2*$E$2+1),3)))</f>
        <v>Player 23</v>
      </c>
      <c r="D2098" s="3" t="str">
        <f ca="1" t="shared" si="66"/>
        <v>Player 25</v>
      </c>
      <c r="E2098" s="3"/>
      <c r="F2098" s="3"/>
      <c r="G2098">
        <f>1+MOD(A2098+D2068-2,2*$E$2+1)</f>
        <v>16</v>
      </c>
    </row>
    <row r="2099" spans="1:7" ht="12.75">
      <c r="A2099" s="3">
        <v>28</v>
      </c>
      <c r="B2099" s="4">
        <f t="shared" si="68"/>
        <v>0</v>
      </c>
      <c r="C2099" s="4" t="str">
        <f ca="1">IF(G2099=$E$2+1,D2069,INDIRECT(ADDRESS(4+MOD(IF(G2099&lt;$E$2+1,G2099,$E$2+$E$2+2-G2099)-A2099+2*$E$2+1,2*$E$2+1),3)))</f>
        <v>Player 23</v>
      </c>
      <c r="D2099" s="3" t="str">
        <f ca="1" t="shared" si="66"/>
        <v>Rest</v>
      </c>
      <c r="E2099" s="3"/>
      <c r="F2099" s="3"/>
      <c r="G2099">
        <f>1+MOD(A2099+D2068-2,2*$E$2+1)</f>
        <v>17</v>
      </c>
    </row>
    <row r="2100" spans="1:7" ht="12.75">
      <c r="A2100" s="3">
        <v>29</v>
      </c>
      <c r="B2100" s="4">
        <f t="shared" si="68"/>
        <v>16</v>
      </c>
      <c r="C2100" s="4" t="str">
        <f ca="1">IF(G2100=$E$2+1,D2069,INDIRECT(ADDRESS(4+MOD(IF(G2100&lt;$E$2+1,G2100,$E$2+$E$2+2-G2100)-A2100+2*$E$2+1,2*$E$2+1),3)))</f>
        <v>Player 21</v>
      </c>
      <c r="D2100" s="3" t="str">
        <f ca="1" t="shared" si="66"/>
        <v>Player 23</v>
      </c>
      <c r="E2100" s="3"/>
      <c r="F2100" s="3"/>
      <c r="G2100">
        <f>1+MOD(A2100+D2068-2,2*$E$2+1)</f>
        <v>18</v>
      </c>
    </row>
    <row r="2101" spans="1:7" ht="12.75">
      <c r="A2101" s="3">
        <v>30</v>
      </c>
      <c r="B2101" s="4">
        <f t="shared" si="68"/>
        <v>15</v>
      </c>
      <c r="C2101" s="4" t="str">
        <f ca="1">IF(G2101=$E$2+1,D2069,INDIRECT(ADDRESS(4+MOD(IF(G2101&lt;$E$2+1,G2101,$E$2+$E$2+2-G2101)-A2101+2*$E$2+1,2*$E$2+1),3)))</f>
        <v>Player 19</v>
      </c>
      <c r="D2101" s="3" t="str">
        <f ca="1" t="shared" si="66"/>
        <v>Player 23</v>
      </c>
      <c r="E2101" s="3"/>
      <c r="F2101" s="3"/>
      <c r="G2101">
        <f>1+MOD(A2101+D2068-2,2*$E$2+1)</f>
        <v>19</v>
      </c>
    </row>
    <row r="2102" spans="1:7" ht="12.75">
      <c r="A2102" s="3">
        <v>31</v>
      </c>
      <c r="B2102" s="4">
        <f t="shared" si="68"/>
        <v>14</v>
      </c>
      <c r="C2102" s="4" t="str">
        <f ca="1">IF(G2102=$E$2+1,D2069,INDIRECT(ADDRESS(4+MOD(IF(G2102&lt;$E$2+1,G2102,$E$2+$E$2+2-G2102)-A2102+2*$E$2+1,2*$E$2+1),3)))</f>
        <v>Player 17</v>
      </c>
      <c r="D2102" s="3" t="str">
        <f ca="1" t="shared" si="66"/>
        <v>Player 23</v>
      </c>
      <c r="E2102" s="3"/>
      <c r="F2102" s="3"/>
      <c r="G2102">
        <f>1+MOD(A2102+D2068-2,2*$E$2+1)</f>
        <v>20</v>
      </c>
    </row>
    <row r="2103" spans="1:7" ht="12.75">
      <c r="A2103" s="3">
        <v>32</v>
      </c>
      <c r="B2103" s="4">
        <f t="shared" si="68"/>
        <v>13</v>
      </c>
      <c r="C2103" s="4" t="str">
        <f ca="1">IF(G2103=$E$2+1,D2069,INDIRECT(ADDRESS(4+MOD(IF(G2103&lt;$E$2+1,G2103,$E$2+$E$2+2-G2103)-A2103+2*$E$2+1,2*$E$2+1),3)))</f>
        <v>Player 15</v>
      </c>
      <c r="D2103" s="3" t="str">
        <f ca="1" t="shared" si="66"/>
        <v>Player 23</v>
      </c>
      <c r="E2103" s="3"/>
      <c r="F2103" s="3"/>
      <c r="G2103">
        <f>1+MOD(A2103+D2068-2,2*$E$2+1)</f>
        <v>21</v>
      </c>
    </row>
    <row r="2104" spans="1:7" ht="12.75">
      <c r="A2104" s="3">
        <v>33</v>
      </c>
      <c r="B2104" s="4">
        <f t="shared" si="68"/>
        <v>12</v>
      </c>
      <c r="C2104" s="4" t="str">
        <f ca="1">IF(G2104=$E$2+1,D2069,INDIRECT(ADDRESS(4+MOD(IF(G2104&lt;$E$2+1,G2104,$E$2+$E$2+2-G2104)-A2104+2*$E$2+1,2*$E$2+1),3)))</f>
        <v>Player 13</v>
      </c>
      <c r="D2104" s="3" t="str">
        <f ca="1" t="shared" si="66"/>
        <v>Player 23</v>
      </c>
      <c r="E2104" s="3"/>
      <c r="F2104" s="3"/>
      <c r="G2104">
        <f>1+MOD(A2104+D2068-2,2*$E$2+1)</f>
        <v>22</v>
      </c>
    </row>
    <row r="2112" spans="1:6" ht="12.75">
      <c r="A2112" t="s">
        <v>46</v>
      </c>
      <c r="C2112" s="1" t="s">
        <v>47</v>
      </c>
      <c r="D2112" s="2">
        <v>24</v>
      </c>
      <c r="F2112"/>
    </row>
    <row r="2113" spans="3:6" ht="12.75">
      <c r="C2113" s="1" t="s">
        <v>48</v>
      </c>
      <c r="D2113" s="2" t="str">
        <f ca="1">INDIRECT(ADDRESS(3+D2112,3))</f>
        <v>Player 24</v>
      </c>
      <c r="F2113"/>
    </row>
    <row r="2114" ht="12.75">
      <c r="F2114"/>
    </row>
    <row r="2115" spans="1:7" ht="12.75">
      <c r="A2115" s="3" t="s">
        <v>51</v>
      </c>
      <c r="B2115" s="13" t="s">
        <v>5</v>
      </c>
      <c r="C2115" s="4" t="s">
        <v>11</v>
      </c>
      <c r="D2115" s="3" t="s">
        <v>10</v>
      </c>
      <c r="E2115" s="5" t="s">
        <v>3</v>
      </c>
      <c r="F2115" s="3" t="s">
        <v>4</v>
      </c>
      <c r="G2115" t="s">
        <v>49</v>
      </c>
    </row>
    <row r="2116" spans="1:7" ht="12.75">
      <c r="A2116" s="3">
        <v>1</v>
      </c>
      <c r="B2116" s="4">
        <f>IF(G2116=$E$2+1,0,IF(G2116&lt;$E$2+1,G2116,$E$2+$E$2+2-G2116))</f>
        <v>10</v>
      </c>
      <c r="C2116" s="4" t="str">
        <f ca="1">IF(G2116=$E$2+1,D2113,INDIRECT(ADDRESS(4+MOD(IF(G2116&lt;$E$2+1,G2116,$E$2+$E$2+2-G2116)-A2116+2*$E$2+1,2*$E$2+1),3)))</f>
        <v>Player 10</v>
      </c>
      <c r="D2116" s="3" t="str">
        <f aca="true" ca="1" t="shared" si="69" ref="D2116:D2148">IF(G2116=$E$2+1,$F$3,INDIRECT(ADDRESS(4+MOD(IF(G2116&lt;$E$2+1,$E$2+$E$2+2-G2116,G2116)-A2116+2*$E$2+1,2*$E$2+1),3)))</f>
        <v>Player 24</v>
      </c>
      <c r="E2116" s="5"/>
      <c r="F2116" s="3"/>
      <c r="G2116">
        <f>1+MOD(A2116+D2112-2,2*$E$2+1)</f>
        <v>24</v>
      </c>
    </row>
    <row r="2117" spans="1:7" ht="12.75">
      <c r="A2117" s="3">
        <v>2</v>
      </c>
      <c r="B2117" s="4">
        <f aca="true" t="shared" si="70" ref="B2117:B2136">IF(G2117=$E$2+1,0,IF(G2117&lt;$E$2+1,G2117,$E$2+$E$2+2-G2117))</f>
        <v>9</v>
      </c>
      <c r="C2117" s="4" t="str">
        <f ca="1">IF(G2117=$E$2+1,D2113,INDIRECT(ADDRESS(4+MOD(IF(G2117&lt;$E$2+1,G2117,$E$2+$E$2+2-G2117)-A2117+2*$E$2+1,2*$E$2+1),3)))</f>
        <v>Player 8</v>
      </c>
      <c r="D2117" s="3" t="str">
        <f ca="1" t="shared" si="69"/>
        <v>Player 24</v>
      </c>
      <c r="E2117" s="5"/>
      <c r="F2117" s="3"/>
      <c r="G2117">
        <f>1+MOD(A2117+D2112-2,2*$E$2+1)</f>
        <v>25</v>
      </c>
    </row>
    <row r="2118" spans="1:7" ht="12.75">
      <c r="A2118" s="3">
        <v>3</v>
      </c>
      <c r="B2118" s="4">
        <f t="shared" si="70"/>
        <v>8</v>
      </c>
      <c r="C2118" s="4" t="str">
        <f ca="1">IF(G2118=$E$2+1,D2113,INDIRECT(ADDRESS(4+MOD(IF(G2118&lt;$E$2+1,G2118,$E$2+$E$2+2-G2118)-A2118+2*$E$2+1,2*$E$2+1),3)))</f>
        <v>Player 6</v>
      </c>
      <c r="D2118" s="3" t="str">
        <f ca="1" t="shared" si="69"/>
        <v>Player 24</v>
      </c>
      <c r="E2118" s="3"/>
      <c r="F2118" s="3"/>
      <c r="G2118">
        <f>1+MOD(A2118+D2112-2,2*$E$2+1)</f>
        <v>26</v>
      </c>
    </row>
    <row r="2119" spans="1:7" ht="12.75">
      <c r="A2119" s="3">
        <v>4</v>
      </c>
      <c r="B2119" s="4">
        <f t="shared" si="70"/>
        <v>7</v>
      </c>
      <c r="C2119" s="4" t="str">
        <f ca="1">IF(G2119=$E$2+1,D2113,INDIRECT(ADDRESS(4+MOD(IF(G2119&lt;$E$2+1,G2119,$E$2+$E$2+2-G2119)-A2119+2*$E$2+1,2*$E$2+1),3)))</f>
        <v>Player 4</v>
      </c>
      <c r="D2119" s="3" t="str">
        <f ca="1" t="shared" si="69"/>
        <v>Player 24</v>
      </c>
      <c r="E2119" s="3"/>
      <c r="F2119" s="3"/>
      <c r="G2119">
        <f>1+MOD(A2119+D2112-2,2*$E$2+1)</f>
        <v>27</v>
      </c>
    </row>
    <row r="2120" spans="1:7" ht="12.75">
      <c r="A2120" s="3">
        <v>5</v>
      </c>
      <c r="B2120" s="4">
        <f t="shared" si="70"/>
        <v>6</v>
      </c>
      <c r="C2120" s="4" t="str">
        <f ca="1">IF(G2120=$E$2+1,D2113,INDIRECT(ADDRESS(4+MOD(IF(G2120&lt;$E$2+1,G2120,$E$2+$E$2+2-G2120)-A2120+2*$E$2+1,2*$E$2+1),3)))</f>
        <v>Player 2</v>
      </c>
      <c r="D2120" s="3" t="str">
        <f ca="1" t="shared" si="69"/>
        <v>Player 24</v>
      </c>
      <c r="E2120" s="3"/>
      <c r="F2120" s="3"/>
      <c r="G2120">
        <f>1+MOD(A2120+D2112-2,2*$E$2+1)</f>
        <v>28</v>
      </c>
    </row>
    <row r="2121" spans="1:7" ht="12.75">
      <c r="A2121" s="3">
        <v>6</v>
      </c>
      <c r="B2121" s="4">
        <f t="shared" si="70"/>
        <v>5</v>
      </c>
      <c r="C2121" s="4" t="str">
        <f ca="1">IF(G2121=$E$2+1,D2113,INDIRECT(ADDRESS(4+MOD(IF(G2121&lt;$E$2+1,G2121,$E$2+$E$2+2-G2121)-A2121+2*$E$2+1,2*$E$2+1),3)))</f>
        <v>Player 33 or Rest</v>
      </c>
      <c r="D2121" s="3" t="str">
        <f ca="1" t="shared" si="69"/>
        <v>Player 24</v>
      </c>
      <c r="E2121" s="3"/>
      <c r="F2121" s="3"/>
      <c r="G2121">
        <f>1+MOD(A2121+D2112-2,2*$E$2+1)</f>
        <v>29</v>
      </c>
    </row>
    <row r="2122" spans="1:7" ht="12.75">
      <c r="A2122" s="3">
        <v>7</v>
      </c>
      <c r="B2122" s="4">
        <f t="shared" si="70"/>
        <v>4</v>
      </c>
      <c r="C2122" s="4" t="str">
        <f ca="1">IF(G2122=$E$2+1,D2113,INDIRECT(ADDRESS(4+MOD(IF(G2122&lt;$E$2+1,G2122,$E$2+$E$2+2-G2122)-A2122+2*$E$2+1,2*$E$2+1),3)))</f>
        <v>Player 31</v>
      </c>
      <c r="D2122" s="3" t="str">
        <f ca="1" t="shared" si="69"/>
        <v>Player 24</v>
      </c>
      <c r="E2122" s="3"/>
      <c r="F2122" s="3"/>
      <c r="G2122">
        <f>1+MOD(A2122+D2112-2,2*$E$2+1)</f>
        <v>30</v>
      </c>
    </row>
    <row r="2123" spans="1:7" ht="12.75">
      <c r="A2123" s="3">
        <v>8</v>
      </c>
      <c r="B2123" s="4">
        <f t="shared" si="70"/>
        <v>3</v>
      </c>
      <c r="C2123" s="4" t="str">
        <f ca="1">IF(G2123=$E$2+1,D2113,INDIRECT(ADDRESS(4+MOD(IF(G2123&lt;$E$2+1,G2123,$E$2+$E$2+2-G2123)-A2123+2*$E$2+1,2*$E$2+1),3)))</f>
        <v>Player 29</v>
      </c>
      <c r="D2123" s="3" t="str">
        <f ca="1" t="shared" si="69"/>
        <v>Player 24</v>
      </c>
      <c r="E2123" s="3"/>
      <c r="F2123" s="3"/>
      <c r="G2123">
        <f>1+MOD(A2123+D2112-2,2*$E$2+1)</f>
        <v>31</v>
      </c>
    </row>
    <row r="2124" spans="1:7" ht="12.75">
      <c r="A2124" s="3">
        <v>9</v>
      </c>
      <c r="B2124" s="4">
        <f t="shared" si="70"/>
        <v>2</v>
      </c>
      <c r="C2124" s="4" t="str">
        <f ca="1">IF(G2124=$E$2+1,D2113,INDIRECT(ADDRESS(4+MOD(IF(G2124&lt;$E$2+1,G2124,$E$2+$E$2+2-G2124)-A2124+2*$E$2+1,2*$E$2+1),3)))</f>
        <v>Player 27</v>
      </c>
      <c r="D2124" s="3" t="str">
        <f ca="1" t="shared" si="69"/>
        <v>Player 24</v>
      </c>
      <c r="E2124" s="3"/>
      <c r="F2124" s="3"/>
      <c r="G2124">
        <f>1+MOD(A2124+D2112-2,2*$E$2+1)</f>
        <v>32</v>
      </c>
    </row>
    <row r="2125" spans="1:7" ht="12.75">
      <c r="A2125" s="3">
        <v>10</v>
      </c>
      <c r="B2125" s="4">
        <f t="shared" si="70"/>
        <v>1</v>
      </c>
      <c r="C2125" s="4" t="str">
        <f ca="1">IF(G2125=$E$2+1,D2113,INDIRECT(ADDRESS(4+MOD(IF(G2125&lt;$E$2+1,G2125,$E$2+$E$2+2-G2125)-A2125+2*$E$2+1,2*$E$2+1),3)))</f>
        <v>Player 25</v>
      </c>
      <c r="D2125" s="3" t="str">
        <f ca="1" t="shared" si="69"/>
        <v>Player 24</v>
      </c>
      <c r="E2125" s="3"/>
      <c r="F2125" s="3"/>
      <c r="G2125">
        <f>1+MOD(A2125+D2112-2,2*$E$2+1)</f>
        <v>33</v>
      </c>
    </row>
    <row r="2126" spans="1:7" ht="12.75">
      <c r="A2126" s="3">
        <v>11</v>
      </c>
      <c r="B2126" s="4">
        <f t="shared" si="70"/>
        <v>1</v>
      </c>
      <c r="C2126" s="4" t="str">
        <f ca="1">IF(G2126=$E$2+1,D2113,INDIRECT(ADDRESS(4+MOD(IF(G2126&lt;$E$2+1,G2126,$E$2+$E$2+2-G2126)-A2126+2*$E$2+1,2*$E$2+1),3)))</f>
        <v>Player 24</v>
      </c>
      <c r="D2126" s="3" t="str">
        <f ca="1" t="shared" si="69"/>
        <v>Player 23</v>
      </c>
      <c r="E2126" s="3"/>
      <c r="F2126" s="3"/>
      <c r="G2126">
        <f>1+MOD(A2126+D2112-2,2*$E$2+1)</f>
        <v>1</v>
      </c>
    </row>
    <row r="2127" spans="1:7" ht="12.75">
      <c r="A2127" s="3">
        <v>12</v>
      </c>
      <c r="B2127" s="4">
        <f t="shared" si="70"/>
        <v>2</v>
      </c>
      <c r="C2127" s="4" t="str">
        <f ca="1">IF(G2127=$E$2+1,D2113,INDIRECT(ADDRESS(4+MOD(IF(G2127&lt;$E$2+1,G2127,$E$2+$E$2+2-G2127)-A2127+2*$E$2+1,2*$E$2+1),3)))</f>
        <v>Player 24</v>
      </c>
      <c r="D2127" s="3" t="str">
        <f ca="1" t="shared" si="69"/>
        <v>Player 21</v>
      </c>
      <c r="E2127" s="3"/>
      <c r="F2127" s="3"/>
      <c r="G2127">
        <f>1+MOD(A2127+D2112-2,2*$E$2+1)</f>
        <v>2</v>
      </c>
    </row>
    <row r="2128" spans="1:7" ht="12.75">
      <c r="A2128" s="3">
        <v>13</v>
      </c>
      <c r="B2128" s="4">
        <f t="shared" si="70"/>
        <v>3</v>
      </c>
      <c r="C2128" s="4" t="str">
        <f ca="1">IF(G2128=$E$2+1,D2113,INDIRECT(ADDRESS(4+MOD(IF(G2128&lt;$E$2+1,G2128,$E$2+$E$2+2-G2128)-A2128+2*$E$2+1,2*$E$2+1),3)))</f>
        <v>Player 24</v>
      </c>
      <c r="D2128" s="3" t="str">
        <f ca="1" t="shared" si="69"/>
        <v>Player 19</v>
      </c>
      <c r="E2128" s="3"/>
      <c r="F2128" s="3"/>
      <c r="G2128">
        <f>1+MOD(A2128+D2112-2,2*$E$2+1)</f>
        <v>3</v>
      </c>
    </row>
    <row r="2129" spans="1:7" ht="12.75">
      <c r="A2129" s="3">
        <v>14</v>
      </c>
      <c r="B2129" s="4">
        <f t="shared" si="70"/>
        <v>4</v>
      </c>
      <c r="C2129" s="4" t="str">
        <f ca="1">IF(G2129=$E$2+1,D2113,INDIRECT(ADDRESS(4+MOD(IF(G2129&lt;$E$2+1,G2129,$E$2+$E$2+2-G2129)-A2129+2*$E$2+1,2*$E$2+1),3)))</f>
        <v>Player 24</v>
      </c>
      <c r="D2129" s="3" t="str">
        <f ca="1" t="shared" si="69"/>
        <v>Player 17</v>
      </c>
      <c r="E2129" s="3"/>
      <c r="F2129" s="3"/>
      <c r="G2129">
        <f>1+MOD(A2129+D2112-2,2*$E$2+1)</f>
        <v>4</v>
      </c>
    </row>
    <row r="2130" spans="1:7" ht="12.75">
      <c r="A2130" s="3">
        <v>15</v>
      </c>
      <c r="B2130" s="4">
        <f t="shared" si="70"/>
        <v>5</v>
      </c>
      <c r="C2130" s="4" t="str">
        <f ca="1">IF(G2130=$E$2+1,D2113,INDIRECT(ADDRESS(4+MOD(IF(G2130&lt;$E$2+1,G2130,$E$2+$E$2+2-G2130)-A2130+2*$E$2+1,2*$E$2+1),3)))</f>
        <v>Player 24</v>
      </c>
      <c r="D2130" s="3" t="str">
        <f ca="1" t="shared" si="69"/>
        <v>Player 15</v>
      </c>
      <c r="E2130" s="3"/>
      <c r="F2130" s="3"/>
      <c r="G2130">
        <f>1+MOD(A2130+D2112-2,2*$E$2+1)</f>
        <v>5</v>
      </c>
    </row>
    <row r="2131" spans="1:7" ht="12.75">
      <c r="A2131" s="3">
        <v>16</v>
      </c>
      <c r="B2131" s="4">
        <f t="shared" si="70"/>
        <v>6</v>
      </c>
      <c r="C2131" s="4" t="str">
        <f ca="1">IF(G2131=$E$2+1,D2113,INDIRECT(ADDRESS(4+MOD(IF(G2131&lt;$E$2+1,G2131,$E$2+$E$2+2-G2131)-A2131+2*$E$2+1,2*$E$2+1),3)))</f>
        <v>Player 24</v>
      </c>
      <c r="D2131" s="3" t="str">
        <f ca="1" t="shared" si="69"/>
        <v>Player 13</v>
      </c>
      <c r="E2131" s="3"/>
      <c r="F2131" s="3"/>
      <c r="G2131">
        <f>1+MOD(A2131+D2112-2,2*$E$2+1)</f>
        <v>6</v>
      </c>
    </row>
    <row r="2132" spans="1:7" ht="12.75">
      <c r="A2132" s="3">
        <v>17</v>
      </c>
      <c r="B2132" s="4">
        <f t="shared" si="70"/>
        <v>7</v>
      </c>
      <c r="C2132" s="4" t="str">
        <f ca="1">IF(G2132=$E$2+1,D2113,INDIRECT(ADDRESS(4+MOD(IF(G2132&lt;$E$2+1,G2132,$E$2+$E$2+2-G2132)-A2132+2*$E$2+1,2*$E$2+1),3)))</f>
        <v>Player 24</v>
      </c>
      <c r="D2132" s="3" t="str">
        <f ca="1" t="shared" si="69"/>
        <v>Player 11</v>
      </c>
      <c r="E2132" s="3"/>
      <c r="F2132" s="3"/>
      <c r="G2132">
        <f>1+MOD(A2132+D2112-2,2*$E$2+1)</f>
        <v>7</v>
      </c>
    </row>
    <row r="2133" spans="1:7" ht="12.75">
      <c r="A2133" s="3">
        <v>18</v>
      </c>
      <c r="B2133" s="4">
        <f t="shared" si="70"/>
        <v>8</v>
      </c>
      <c r="C2133" s="4" t="str">
        <f ca="1">IF(G2133=$E$2+1,D2113,INDIRECT(ADDRESS(4+MOD(IF(G2133&lt;$E$2+1,G2133,$E$2+$E$2+2-G2133)-A2133+2*$E$2+1,2*$E$2+1),3)))</f>
        <v>Player 24</v>
      </c>
      <c r="D2133" s="3" t="str">
        <f ca="1" t="shared" si="69"/>
        <v>Player 9</v>
      </c>
      <c r="E2133" s="3"/>
      <c r="F2133" s="3"/>
      <c r="G2133">
        <f>1+MOD(A2133+D2112-2,2*$E$2+1)</f>
        <v>8</v>
      </c>
    </row>
    <row r="2134" spans="1:7" ht="12.75">
      <c r="A2134" s="3">
        <v>19</v>
      </c>
      <c r="B2134" s="4">
        <f t="shared" si="70"/>
        <v>9</v>
      </c>
      <c r="C2134" s="4" t="str">
        <f ca="1">IF(G2134=$E$2+1,D2113,INDIRECT(ADDRESS(4+MOD(IF(G2134&lt;$E$2+1,G2134,$E$2+$E$2+2-G2134)-A2134+2*$E$2+1,2*$E$2+1),3)))</f>
        <v>Player 24</v>
      </c>
      <c r="D2134" s="3" t="str">
        <f ca="1" t="shared" si="69"/>
        <v>Player 7</v>
      </c>
      <c r="E2134" s="3"/>
      <c r="F2134" s="3"/>
      <c r="G2134">
        <f>1+MOD(A2134+D2112-2,2*$E$2+1)</f>
        <v>9</v>
      </c>
    </row>
    <row r="2135" spans="1:7" ht="12.75">
      <c r="A2135" s="3">
        <v>20</v>
      </c>
      <c r="B2135" s="4">
        <f t="shared" si="70"/>
        <v>10</v>
      </c>
      <c r="C2135" s="4" t="str">
        <f ca="1">IF(G2135=$E$2+1,D2113,INDIRECT(ADDRESS(4+MOD(IF(G2135&lt;$E$2+1,G2135,$E$2+$E$2+2-G2135)-A2135+2*$E$2+1,2*$E$2+1),3)))</f>
        <v>Player 24</v>
      </c>
      <c r="D2135" s="3" t="str">
        <f ca="1" t="shared" si="69"/>
        <v>Player 5</v>
      </c>
      <c r="E2135" s="3"/>
      <c r="F2135" s="3"/>
      <c r="G2135">
        <f>1+MOD(A2135+D2112-2,2*$E$2+1)</f>
        <v>10</v>
      </c>
    </row>
    <row r="2136" spans="1:7" ht="12.75">
      <c r="A2136" s="3">
        <v>21</v>
      </c>
      <c r="B2136" s="4">
        <f t="shared" si="70"/>
        <v>11</v>
      </c>
      <c r="C2136" s="4" t="str">
        <f ca="1">IF(G2136=$E$2+1,D2113,INDIRECT(ADDRESS(4+MOD(IF(G2136&lt;$E$2+1,G2136,$E$2+$E$2+2-G2136)-A2136+2*$E$2+1,2*$E$2+1),3)))</f>
        <v>Player 24</v>
      </c>
      <c r="D2136" s="3" t="str">
        <f ca="1" t="shared" si="69"/>
        <v>Player 3</v>
      </c>
      <c r="E2136" s="3"/>
      <c r="F2136" s="3"/>
      <c r="G2136">
        <f>1+MOD(A2136+D2112-2,2*$E$2+1)</f>
        <v>11</v>
      </c>
    </row>
    <row r="2137" spans="1:7" ht="12.75">
      <c r="A2137" s="3">
        <v>22</v>
      </c>
      <c r="B2137" s="4">
        <f>IF(G2137=$E$2+1,0,IF(G2137&lt;$E$2+1,G2137,$E$2+$E$2+2-G2137))</f>
        <v>12</v>
      </c>
      <c r="C2137" s="4" t="str">
        <f ca="1">IF(G2137=$E$2+1,D2113,INDIRECT(ADDRESS(4+MOD(IF(G2137&lt;$E$2+1,G2137,$E$2+$E$2+2-G2137)-A2137+2*$E$2+1,2*$E$2+1),3)))</f>
        <v>Player 24</v>
      </c>
      <c r="D2137" s="3" t="str">
        <f ca="1" t="shared" si="69"/>
        <v>Player 1</v>
      </c>
      <c r="E2137" s="3"/>
      <c r="F2137" s="3"/>
      <c r="G2137">
        <f>1+MOD(A2137+D2112-2,2*$E$2+1)</f>
        <v>12</v>
      </c>
    </row>
    <row r="2138" spans="1:7" ht="12.75">
      <c r="A2138" s="3">
        <v>23</v>
      </c>
      <c r="B2138" s="4">
        <f>IF(G2138=$E$2+1,0,IF(G2138&lt;$E$2+1,G2138,$E$2+$E$2+2-G2138))</f>
        <v>13</v>
      </c>
      <c r="C2138" s="4" t="str">
        <f ca="1">IF(G2138=$E$2+1,D2113,INDIRECT(ADDRESS(4+MOD(IF(G2138&lt;$E$2+1,G2138,$E$2+$E$2+2-G2138)-A2138+2*$E$2+1,2*$E$2+1),3)))</f>
        <v>Player 24</v>
      </c>
      <c r="D2138" s="3" t="str">
        <f ca="1" t="shared" si="69"/>
        <v>Player 32</v>
      </c>
      <c r="E2138" s="3"/>
      <c r="F2138" s="3"/>
      <c r="G2138">
        <f>1+MOD(A2138+D2112-2,2*$E$2+1)</f>
        <v>13</v>
      </c>
    </row>
    <row r="2139" spans="1:7" ht="12.75">
      <c r="A2139" s="3">
        <v>24</v>
      </c>
      <c r="B2139" s="4">
        <f aca="true" t="shared" si="71" ref="B2139:B2148">IF(G2139=$E$2+1,0,IF(G2139&lt;$E$2+1,G2139,$E$2+$E$2+2-G2139))</f>
        <v>14</v>
      </c>
      <c r="C2139" s="4" t="str">
        <f ca="1">IF(G2139=$E$2+1,D2113,INDIRECT(ADDRESS(4+MOD(IF(G2139&lt;$E$2+1,G2139,$E$2+$E$2+2-G2139)-A2139+2*$E$2+1,2*$E$2+1),3)))</f>
        <v>Player 24</v>
      </c>
      <c r="D2139" s="3" t="str">
        <f ca="1" t="shared" si="69"/>
        <v>Player 30</v>
      </c>
      <c r="E2139" s="3"/>
      <c r="F2139" s="3"/>
      <c r="G2139">
        <f>1+MOD(A2139+D2112-2,2*$E$2+1)</f>
        <v>14</v>
      </c>
    </row>
    <row r="2140" spans="1:7" ht="12.75">
      <c r="A2140" s="3">
        <v>25</v>
      </c>
      <c r="B2140" s="4">
        <f t="shared" si="71"/>
        <v>15</v>
      </c>
      <c r="C2140" s="4" t="str">
        <f ca="1">IF(G2140=$E$2+1,D2113,INDIRECT(ADDRESS(4+MOD(IF(G2140&lt;$E$2+1,G2140,$E$2+$E$2+2-G2140)-A2140+2*$E$2+1,2*$E$2+1),3)))</f>
        <v>Player 24</v>
      </c>
      <c r="D2140" s="3" t="str">
        <f ca="1" t="shared" si="69"/>
        <v>Player 28</v>
      </c>
      <c r="E2140" s="3"/>
      <c r="F2140" s="3"/>
      <c r="G2140">
        <f>1+MOD(A2140+D2112-2,2*$E$2+1)</f>
        <v>15</v>
      </c>
    </row>
    <row r="2141" spans="1:7" ht="12.75">
      <c r="A2141" s="3">
        <v>26</v>
      </c>
      <c r="B2141" s="4">
        <f t="shared" si="71"/>
        <v>16</v>
      </c>
      <c r="C2141" s="4" t="str">
        <f ca="1">IF(G2141=$E$2+1,D2113,INDIRECT(ADDRESS(4+MOD(IF(G2141&lt;$E$2+1,G2141,$E$2+$E$2+2-G2141)-A2141+2*$E$2+1,2*$E$2+1),3)))</f>
        <v>Player 24</v>
      </c>
      <c r="D2141" s="3" t="str">
        <f ca="1" t="shared" si="69"/>
        <v>Player 26</v>
      </c>
      <c r="E2141" s="3"/>
      <c r="F2141" s="3"/>
      <c r="G2141">
        <f>1+MOD(A2141+D2112-2,2*$E$2+1)</f>
        <v>16</v>
      </c>
    </row>
    <row r="2142" spans="1:7" ht="12.75">
      <c r="A2142" s="3">
        <v>27</v>
      </c>
      <c r="B2142" s="4">
        <f t="shared" si="71"/>
        <v>0</v>
      </c>
      <c r="C2142" s="4" t="str">
        <f ca="1">IF(G2142=$E$2+1,D2113,INDIRECT(ADDRESS(4+MOD(IF(G2142&lt;$E$2+1,G2142,$E$2+$E$2+2-G2142)-A2142+2*$E$2+1,2*$E$2+1),3)))</f>
        <v>Player 24</v>
      </c>
      <c r="D2142" s="3" t="str">
        <f ca="1" t="shared" si="69"/>
        <v>Rest</v>
      </c>
      <c r="E2142" s="3"/>
      <c r="F2142" s="3"/>
      <c r="G2142">
        <f>1+MOD(A2142+D2112-2,2*$E$2+1)</f>
        <v>17</v>
      </c>
    </row>
    <row r="2143" spans="1:7" ht="12.75">
      <c r="A2143" s="3">
        <v>28</v>
      </c>
      <c r="B2143" s="4">
        <f t="shared" si="71"/>
        <v>16</v>
      </c>
      <c r="C2143" s="4" t="str">
        <f ca="1">IF(G2143=$E$2+1,D2113,INDIRECT(ADDRESS(4+MOD(IF(G2143&lt;$E$2+1,G2143,$E$2+$E$2+2-G2143)-A2143+2*$E$2+1,2*$E$2+1),3)))</f>
        <v>Player 22</v>
      </c>
      <c r="D2143" s="3" t="str">
        <f ca="1" t="shared" si="69"/>
        <v>Player 24</v>
      </c>
      <c r="E2143" s="3"/>
      <c r="F2143" s="3"/>
      <c r="G2143">
        <f>1+MOD(A2143+D2112-2,2*$E$2+1)</f>
        <v>18</v>
      </c>
    </row>
    <row r="2144" spans="1:7" ht="12.75">
      <c r="A2144" s="3">
        <v>29</v>
      </c>
      <c r="B2144" s="4">
        <f t="shared" si="71"/>
        <v>15</v>
      </c>
      <c r="C2144" s="4" t="str">
        <f ca="1">IF(G2144=$E$2+1,D2113,INDIRECT(ADDRESS(4+MOD(IF(G2144&lt;$E$2+1,G2144,$E$2+$E$2+2-G2144)-A2144+2*$E$2+1,2*$E$2+1),3)))</f>
        <v>Player 20</v>
      </c>
      <c r="D2144" s="3" t="str">
        <f ca="1" t="shared" si="69"/>
        <v>Player 24</v>
      </c>
      <c r="E2144" s="3"/>
      <c r="F2144" s="3"/>
      <c r="G2144">
        <f>1+MOD(A2144+D2112-2,2*$E$2+1)</f>
        <v>19</v>
      </c>
    </row>
    <row r="2145" spans="1:7" ht="12.75">
      <c r="A2145" s="3">
        <v>30</v>
      </c>
      <c r="B2145" s="4">
        <f t="shared" si="71"/>
        <v>14</v>
      </c>
      <c r="C2145" s="4" t="str">
        <f ca="1">IF(G2145=$E$2+1,D2113,INDIRECT(ADDRESS(4+MOD(IF(G2145&lt;$E$2+1,G2145,$E$2+$E$2+2-G2145)-A2145+2*$E$2+1,2*$E$2+1),3)))</f>
        <v>Player 18</v>
      </c>
      <c r="D2145" s="3" t="str">
        <f ca="1" t="shared" si="69"/>
        <v>Player 24</v>
      </c>
      <c r="E2145" s="3"/>
      <c r="F2145" s="3"/>
      <c r="G2145">
        <f>1+MOD(A2145+D2112-2,2*$E$2+1)</f>
        <v>20</v>
      </c>
    </row>
    <row r="2146" spans="1:7" ht="12.75">
      <c r="A2146" s="3">
        <v>31</v>
      </c>
      <c r="B2146" s="4">
        <f t="shared" si="71"/>
        <v>13</v>
      </c>
      <c r="C2146" s="4" t="str">
        <f ca="1">IF(G2146=$E$2+1,D2113,INDIRECT(ADDRESS(4+MOD(IF(G2146&lt;$E$2+1,G2146,$E$2+$E$2+2-G2146)-A2146+2*$E$2+1,2*$E$2+1),3)))</f>
        <v>Player 16</v>
      </c>
      <c r="D2146" s="3" t="str">
        <f ca="1" t="shared" si="69"/>
        <v>Player 24</v>
      </c>
      <c r="E2146" s="3"/>
      <c r="F2146" s="3"/>
      <c r="G2146">
        <f>1+MOD(A2146+D2112-2,2*$E$2+1)</f>
        <v>21</v>
      </c>
    </row>
    <row r="2147" spans="1:7" ht="12.75">
      <c r="A2147" s="3">
        <v>32</v>
      </c>
      <c r="B2147" s="4">
        <f t="shared" si="71"/>
        <v>12</v>
      </c>
      <c r="C2147" s="4" t="str">
        <f ca="1">IF(G2147=$E$2+1,D2113,INDIRECT(ADDRESS(4+MOD(IF(G2147&lt;$E$2+1,G2147,$E$2+$E$2+2-G2147)-A2147+2*$E$2+1,2*$E$2+1),3)))</f>
        <v>Player 14</v>
      </c>
      <c r="D2147" s="3" t="str">
        <f ca="1" t="shared" si="69"/>
        <v>Player 24</v>
      </c>
      <c r="E2147" s="3"/>
      <c r="F2147" s="3"/>
      <c r="G2147">
        <f>1+MOD(A2147+D2112-2,2*$E$2+1)</f>
        <v>22</v>
      </c>
    </row>
    <row r="2148" spans="1:7" ht="12.75">
      <c r="A2148" s="3">
        <v>33</v>
      </c>
      <c r="B2148" s="4">
        <f t="shared" si="71"/>
        <v>11</v>
      </c>
      <c r="C2148" s="4" t="str">
        <f ca="1">IF(G2148=$E$2+1,D2113,INDIRECT(ADDRESS(4+MOD(IF(G2148&lt;$E$2+1,G2148,$E$2+$E$2+2-G2148)-A2148+2*$E$2+1,2*$E$2+1),3)))</f>
        <v>Player 12</v>
      </c>
      <c r="D2148" s="3" t="str">
        <f ca="1" t="shared" si="69"/>
        <v>Player 24</v>
      </c>
      <c r="E2148" s="3"/>
      <c r="F2148" s="3"/>
      <c r="G2148">
        <f>1+MOD(A2148+D2112-2,2*$E$2+1)</f>
        <v>23</v>
      </c>
    </row>
    <row r="2156" spans="1:6" ht="12.75">
      <c r="A2156" t="s">
        <v>46</v>
      </c>
      <c r="C2156" s="1" t="s">
        <v>47</v>
      </c>
      <c r="D2156" s="2">
        <v>25</v>
      </c>
      <c r="F2156"/>
    </row>
    <row r="2157" spans="3:6" ht="12.75">
      <c r="C2157" s="1" t="s">
        <v>48</v>
      </c>
      <c r="D2157" s="2" t="str">
        <f ca="1">INDIRECT(ADDRESS(3+D2156,3))</f>
        <v>Player 25</v>
      </c>
      <c r="F2157"/>
    </row>
    <row r="2158" ht="12.75">
      <c r="F2158"/>
    </row>
    <row r="2159" spans="1:7" ht="12.75">
      <c r="A2159" s="3" t="s">
        <v>51</v>
      </c>
      <c r="B2159" s="13" t="s">
        <v>5</v>
      </c>
      <c r="C2159" s="4" t="s">
        <v>11</v>
      </c>
      <c r="D2159" s="3" t="s">
        <v>10</v>
      </c>
      <c r="E2159" s="5" t="s">
        <v>3</v>
      </c>
      <c r="F2159" s="3" t="s">
        <v>4</v>
      </c>
      <c r="G2159" t="s">
        <v>49</v>
      </c>
    </row>
    <row r="2160" spans="1:7" ht="12.75">
      <c r="A2160" s="3">
        <v>1</v>
      </c>
      <c r="B2160" s="4">
        <f>IF(G2160=$E$2+1,0,IF(G2160&lt;$E$2+1,G2160,$E$2+$E$2+2-G2160))</f>
        <v>9</v>
      </c>
      <c r="C2160" s="4" t="str">
        <f ca="1">IF(G2160=$E$2+1,D2157,INDIRECT(ADDRESS(4+MOD(IF(G2160&lt;$E$2+1,G2160,$E$2+$E$2+2-G2160)-A2160+2*$E$2+1,2*$E$2+1),3)))</f>
        <v>Player 9</v>
      </c>
      <c r="D2160" s="3" t="str">
        <f aca="true" ca="1" t="shared" si="72" ref="D2160:D2192">IF(G2160=$E$2+1,$F$3,INDIRECT(ADDRESS(4+MOD(IF(G2160&lt;$E$2+1,$E$2+$E$2+2-G2160,G2160)-A2160+2*$E$2+1,2*$E$2+1),3)))</f>
        <v>Player 25</v>
      </c>
      <c r="E2160" s="5"/>
      <c r="F2160" s="3"/>
      <c r="G2160">
        <f>1+MOD(A2160+D2156-2,2*$E$2+1)</f>
        <v>25</v>
      </c>
    </row>
    <row r="2161" spans="1:7" ht="12.75">
      <c r="A2161" s="3">
        <v>2</v>
      </c>
      <c r="B2161" s="4">
        <f aca="true" t="shared" si="73" ref="B2161:B2180">IF(G2161=$E$2+1,0,IF(G2161&lt;$E$2+1,G2161,$E$2+$E$2+2-G2161))</f>
        <v>8</v>
      </c>
      <c r="C2161" s="4" t="str">
        <f ca="1">IF(G2161=$E$2+1,D2157,INDIRECT(ADDRESS(4+MOD(IF(G2161&lt;$E$2+1,G2161,$E$2+$E$2+2-G2161)-A2161+2*$E$2+1,2*$E$2+1),3)))</f>
        <v>Player 7</v>
      </c>
      <c r="D2161" s="3" t="str">
        <f ca="1" t="shared" si="72"/>
        <v>Player 25</v>
      </c>
      <c r="E2161" s="5"/>
      <c r="F2161" s="3"/>
      <c r="G2161">
        <f>1+MOD(A2161+D2156-2,2*$E$2+1)</f>
        <v>26</v>
      </c>
    </row>
    <row r="2162" spans="1:7" ht="12.75">
      <c r="A2162" s="3">
        <v>3</v>
      </c>
      <c r="B2162" s="4">
        <f t="shared" si="73"/>
        <v>7</v>
      </c>
      <c r="C2162" s="4" t="str">
        <f ca="1">IF(G2162=$E$2+1,D2157,INDIRECT(ADDRESS(4+MOD(IF(G2162&lt;$E$2+1,G2162,$E$2+$E$2+2-G2162)-A2162+2*$E$2+1,2*$E$2+1),3)))</f>
        <v>Player 5</v>
      </c>
      <c r="D2162" s="3" t="str">
        <f ca="1" t="shared" si="72"/>
        <v>Player 25</v>
      </c>
      <c r="E2162" s="3"/>
      <c r="F2162" s="3"/>
      <c r="G2162">
        <f>1+MOD(A2162+D2156-2,2*$E$2+1)</f>
        <v>27</v>
      </c>
    </row>
    <row r="2163" spans="1:7" ht="12.75">
      <c r="A2163" s="3">
        <v>4</v>
      </c>
      <c r="B2163" s="4">
        <f t="shared" si="73"/>
        <v>6</v>
      </c>
      <c r="C2163" s="4" t="str">
        <f ca="1">IF(G2163=$E$2+1,D2157,INDIRECT(ADDRESS(4+MOD(IF(G2163&lt;$E$2+1,G2163,$E$2+$E$2+2-G2163)-A2163+2*$E$2+1,2*$E$2+1),3)))</f>
        <v>Player 3</v>
      </c>
      <c r="D2163" s="3" t="str">
        <f ca="1" t="shared" si="72"/>
        <v>Player 25</v>
      </c>
      <c r="E2163" s="3"/>
      <c r="F2163" s="3"/>
      <c r="G2163">
        <f>1+MOD(A2163+D2156-2,2*$E$2+1)</f>
        <v>28</v>
      </c>
    </row>
    <row r="2164" spans="1:7" ht="12.75">
      <c r="A2164" s="3">
        <v>5</v>
      </c>
      <c r="B2164" s="4">
        <f t="shared" si="73"/>
        <v>5</v>
      </c>
      <c r="C2164" s="4" t="str">
        <f ca="1">IF(G2164=$E$2+1,D2157,INDIRECT(ADDRESS(4+MOD(IF(G2164&lt;$E$2+1,G2164,$E$2+$E$2+2-G2164)-A2164+2*$E$2+1,2*$E$2+1),3)))</f>
        <v>Player 1</v>
      </c>
      <c r="D2164" s="3" t="str">
        <f ca="1" t="shared" si="72"/>
        <v>Player 25</v>
      </c>
      <c r="E2164" s="3"/>
      <c r="F2164" s="3"/>
      <c r="G2164">
        <f>1+MOD(A2164+D2156-2,2*$E$2+1)</f>
        <v>29</v>
      </c>
    </row>
    <row r="2165" spans="1:7" ht="12.75">
      <c r="A2165" s="3">
        <v>6</v>
      </c>
      <c r="B2165" s="4">
        <f t="shared" si="73"/>
        <v>4</v>
      </c>
      <c r="C2165" s="4" t="str">
        <f ca="1">IF(G2165=$E$2+1,D2157,INDIRECT(ADDRESS(4+MOD(IF(G2165&lt;$E$2+1,G2165,$E$2+$E$2+2-G2165)-A2165+2*$E$2+1,2*$E$2+1),3)))</f>
        <v>Player 32</v>
      </c>
      <c r="D2165" s="3" t="str">
        <f ca="1" t="shared" si="72"/>
        <v>Player 25</v>
      </c>
      <c r="E2165" s="3"/>
      <c r="F2165" s="3"/>
      <c r="G2165">
        <f>1+MOD(A2165+D2156-2,2*$E$2+1)</f>
        <v>30</v>
      </c>
    </row>
    <row r="2166" spans="1:7" ht="12.75">
      <c r="A2166" s="3">
        <v>7</v>
      </c>
      <c r="B2166" s="4">
        <f t="shared" si="73"/>
        <v>3</v>
      </c>
      <c r="C2166" s="4" t="str">
        <f ca="1">IF(G2166=$E$2+1,D2157,INDIRECT(ADDRESS(4+MOD(IF(G2166&lt;$E$2+1,G2166,$E$2+$E$2+2-G2166)-A2166+2*$E$2+1,2*$E$2+1),3)))</f>
        <v>Player 30</v>
      </c>
      <c r="D2166" s="3" t="str">
        <f ca="1" t="shared" si="72"/>
        <v>Player 25</v>
      </c>
      <c r="E2166" s="3"/>
      <c r="F2166" s="3"/>
      <c r="G2166">
        <f>1+MOD(A2166+D2156-2,2*$E$2+1)</f>
        <v>31</v>
      </c>
    </row>
    <row r="2167" spans="1:7" ht="12.75">
      <c r="A2167" s="3">
        <v>8</v>
      </c>
      <c r="B2167" s="4">
        <f t="shared" si="73"/>
        <v>2</v>
      </c>
      <c r="C2167" s="4" t="str">
        <f ca="1">IF(G2167=$E$2+1,D2157,INDIRECT(ADDRESS(4+MOD(IF(G2167&lt;$E$2+1,G2167,$E$2+$E$2+2-G2167)-A2167+2*$E$2+1,2*$E$2+1),3)))</f>
        <v>Player 28</v>
      </c>
      <c r="D2167" s="3" t="str">
        <f ca="1" t="shared" si="72"/>
        <v>Player 25</v>
      </c>
      <c r="E2167" s="3"/>
      <c r="F2167" s="3"/>
      <c r="G2167">
        <f>1+MOD(A2167+D2156-2,2*$E$2+1)</f>
        <v>32</v>
      </c>
    </row>
    <row r="2168" spans="1:7" ht="12.75">
      <c r="A2168" s="3">
        <v>9</v>
      </c>
      <c r="B2168" s="4">
        <f t="shared" si="73"/>
        <v>1</v>
      </c>
      <c r="C2168" s="4" t="str">
        <f ca="1">IF(G2168=$E$2+1,D2157,INDIRECT(ADDRESS(4+MOD(IF(G2168&lt;$E$2+1,G2168,$E$2+$E$2+2-G2168)-A2168+2*$E$2+1,2*$E$2+1),3)))</f>
        <v>Player 26</v>
      </c>
      <c r="D2168" s="3" t="str">
        <f ca="1" t="shared" si="72"/>
        <v>Player 25</v>
      </c>
      <c r="E2168" s="3"/>
      <c r="F2168" s="3"/>
      <c r="G2168">
        <f>1+MOD(A2168+D2156-2,2*$E$2+1)</f>
        <v>33</v>
      </c>
    </row>
    <row r="2169" spans="1:7" ht="12.75">
      <c r="A2169" s="3">
        <v>10</v>
      </c>
      <c r="B2169" s="4">
        <f t="shared" si="73"/>
        <v>1</v>
      </c>
      <c r="C2169" s="4" t="str">
        <f ca="1">IF(G2169=$E$2+1,D2157,INDIRECT(ADDRESS(4+MOD(IF(G2169&lt;$E$2+1,G2169,$E$2+$E$2+2-G2169)-A2169+2*$E$2+1,2*$E$2+1),3)))</f>
        <v>Player 25</v>
      </c>
      <c r="D2169" s="3" t="str">
        <f ca="1" t="shared" si="72"/>
        <v>Player 24</v>
      </c>
      <c r="E2169" s="3"/>
      <c r="F2169" s="3"/>
      <c r="G2169">
        <f>1+MOD(A2169+D2156-2,2*$E$2+1)</f>
        <v>1</v>
      </c>
    </row>
    <row r="2170" spans="1:7" ht="12.75">
      <c r="A2170" s="3">
        <v>11</v>
      </c>
      <c r="B2170" s="4">
        <f t="shared" si="73"/>
        <v>2</v>
      </c>
      <c r="C2170" s="4" t="str">
        <f ca="1">IF(G2170=$E$2+1,D2157,INDIRECT(ADDRESS(4+MOD(IF(G2170&lt;$E$2+1,G2170,$E$2+$E$2+2-G2170)-A2170+2*$E$2+1,2*$E$2+1),3)))</f>
        <v>Player 25</v>
      </c>
      <c r="D2170" s="3" t="str">
        <f ca="1" t="shared" si="72"/>
        <v>Player 22</v>
      </c>
      <c r="E2170" s="3"/>
      <c r="F2170" s="3"/>
      <c r="G2170">
        <f>1+MOD(A2170+D2156-2,2*$E$2+1)</f>
        <v>2</v>
      </c>
    </row>
    <row r="2171" spans="1:7" ht="12.75">
      <c r="A2171" s="3">
        <v>12</v>
      </c>
      <c r="B2171" s="4">
        <f t="shared" si="73"/>
        <v>3</v>
      </c>
      <c r="C2171" s="4" t="str">
        <f ca="1">IF(G2171=$E$2+1,D2157,INDIRECT(ADDRESS(4+MOD(IF(G2171&lt;$E$2+1,G2171,$E$2+$E$2+2-G2171)-A2171+2*$E$2+1,2*$E$2+1),3)))</f>
        <v>Player 25</v>
      </c>
      <c r="D2171" s="3" t="str">
        <f ca="1" t="shared" si="72"/>
        <v>Player 20</v>
      </c>
      <c r="E2171" s="3"/>
      <c r="F2171" s="3"/>
      <c r="G2171">
        <f>1+MOD(A2171+D2156-2,2*$E$2+1)</f>
        <v>3</v>
      </c>
    </row>
    <row r="2172" spans="1:7" ht="12.75">
      <c r="A2172" s="3">
        <v>13</v>
      </c>
      <c r="B2172" s="4">
        <f t="shared" si="73"/>
        <v>4</v>
      </c>
      <c r="C2172" s="4" t="str">
        <f ca="1">IF(G2172=$E$2+1,D2157,INDIRECT(ADDRESS(4+MOD(IF(G2172&lt;$E$2+1,G2172,$E$2+$E$2+2-G2172)-A2172+2*$E$2+1,2*$E$2+1),3)))</f>
        <v>Player 25</v>
      </c>
      <c r="D2172" s="3" t="str">
        <f ca="1" t="shared" si="72"/>
        <v>Player 18</v>
      </c>
      <c r="E2172" s="3"/>
      <c r="F2172" s="3"/>
      <c r="G2172">
        <f>1+MOD(A2172+D2156-2,2*$E$2+1)</f>
        <v>4</v>
      </c>
    </row>
    <row r="2173" spans="1:7" ht="12.75">
      <c r="A2173" s="3">
        <v>14</v>
      </c>
      <c r="B2173" s="4">
        <f t="shared" si="73"/>
        <v>5</v>
      </c>
      <c r="C2173" s="4" t="str">
        <f ca="1">IF(G2173=$E$2+1,D2157,INDIRECT(ADDRESS(4+MOD(IF(G2173&lt;$E$2+1,G2173,$E$2+$E$2+2-G2173)-A2173+2*$E$2+1,2*$E$2+1),3)))</f>
        <v>Player 25</v>
      </c>
      <c r="D2173" s="3" t="str">
        <f ca="1" t="shared" si="72"/>
        <v>Player 16</v>
      </c>
      <c r="E2173" s="3"/>
      <c r="F2173" s="3"/>
      <c r="G2173">
        <f>1+MOD(A2173+D2156-2,2*$E$2+1)</f>
        <v>5</v>
      </c>
    </row>
    <row r="2174" spans="1:7" ht="12.75">
      <c r="A2174" s="3">
        <v>15</v>
      </c>
      <c r="B2174" s="4">
        <f t="shared" si="73"/>
        <v>6</v>
      </c>
      <c r="C2174" s="4" t="str">
        <f ca="1">IF(G2174=$E$2+1,D2157,INDIRECT(ADDRESS(4+MOD(IF(G2174&lt;$E$2+1,G2174,$E$2+$E$2+2-G2174)-A2174+2*$E$2+1,2*$E$2+1),3)))</f>
        <v>Player 25</v>
      </c>
      <c r="D2174" s="3" t="str">
        <f ca="1" t="shared" si="72"/>
        <v>Player 14</v>
      </c>
      <c r="E2174" s="3"/>
      <c r="F2174" s="3"/>
      <c r="G2174">
        <f>1+MOD(A2174+D2156-2,2*$E$2+1)</f>
        <v>6</v>
      </c>
    </row>
    <row r="2175" spans="1:7" ht="12.75">
      <c r="A2175" s="3">
        <v>16</v>
      </c>
      <c r="B2175" s="4">
        <f t="shared" si="73"/>
        <v>7</v>
      </c>
      <c r="C2175" s="4" t="str">
        <f ca="1">IF(G2175=$E$2+1,D2157,INDIRECT(ADDRESS(4+MOD(IF(G2175&lt;$E$2+1,G2175,$E$2+$E$2+2-G2175)-A2175+2*$E$2+1,2*$E$2+1),3)))</f>
        <v>Player 25</v>
      </c>
      <c r="D2175" s="3" t="str">
        <f ca="1" t="shared" si="72"/>
        <v>Player 12</v>
      </c>
      <c r="E2175" s="3"/>
      <c r="F2175" s="3"/>
      <c r="G2175">
        <f>1+MOD(A2175+D2156-2,2*$E$2+1)</f>
        <v>7</v>
      </c>
    </row>
    <row r="2176" spans="1:7" ht="12.75">
      <c r="A2176" s="3">
        <v>17</v>
      </c>
      <c r="B2176" s="4">
        <f t="shared" si="73"/>
        <v>8</v>
      </c>
      <c r="C2176" s="4" t="str">
        <f ca="1">IF(G2176=$E$2+1,D2157,INDIRECT(ADDRESS(4+MOD(IF(G2176&lt;$E$2+1,G2176,$E$2+$E$2+2-G2176)-A2176+2*$E$2+1,2*$E$2+1),3)))</f>
        <v>Player 25</v>
      </c>
      <c r="D2176" s="3" t="str">
        <f ca="1" t="shared" si="72"/>
        <v>Player 10</v>
      </c>
      <c r="E2176" s="3"/>
      <c r="F2176" s="3"/>
      <c r="G2176">
        <f>1+MOD(A2176+D2156-2,2*$E$2+1)</f>
        <v>8</v>
      </c>
    </row>
    <row r="2177" spans="1:7" ht="12.75">
      <c r="A2177" s="3">
        <v>18</v>
      </c>
      <c r="B2177" s="4">
        <f t="shared" si="73"/>
        <v>9</v>
      </c>
      <c r="C2177" s="4" t="str">
        <f ca="1">IF(G2177=$E$2+1,D2157,INDIRECT(ADDRESS(4+MOD(IF(G2177&lt;$E$2+1,G2177,$E$2+$E$2+2-G2177)-A2177+2*$E$2+1,2*$E$2+1),3)))</f>
        <v>Player 25</v>
      </c>
      <c r="D2177" s="3" t="str">
        <f ca="1" t="shared" si="72"/>
        <v>Player 8</v>
      </c>
      <c r="E2177" s="3"/>
      <c r="F2177" s="3"/>
      <c r="G2177">
        <f>1+MOD(A2177+D2156-2,2*$E$2+1)</f>
        <v>9</v>
      </c>
    </row>
    <row r="2178" spans="1:7" ht="12.75">
      <c r="A2178" s="3">
        <v>19</v>
      </c>
      <c r="B2178" s="4">
        <f t="shared" si="73"/>
        <v>10</v>
      </c>
      <c r="C2178" s="4" t="str">
        <f ca="1">IF(G2178=$E$2+1,D2157,INDIRECT(ADDRESS(4+MOD(IF(G2178&lt;$E$2+1,G2178,$E$2+$E$2+2-G2178)-A2178+2*$E$2+1,2*$E$2+1),3)))</f>
        <v>Player 25</v>
      </c>
      <c r="D2178" s="3" t="str">
        <f ca="1" t="shared" si="72"/>
        <v>Player 6</v>
      </c>
      <c r="E2178" s="3"/>
      <c r="F2178" s="3"/>
      <c r="G2178">
        <f>1+MOD(A2178+D2156-2,2*$E$2+1)</f>
        <v>10</v>
      </c>
    </row>
    <row r="2179" spans="1:7" ht="12.75">
      <c r="A2179" s="3">
        <v>20</v>
      </c>
      <c r="B2179" s="4">
        <f t="shared" si="73"/>
        <v>11</v>
      </c>
      <c r="C2179" s="4" t="str">
        <f ca="1">IF(G2179=$E$2+1,D2157,INDIRECT(ADDRESS(4+MOD(IF(G2179&lt;$E$2+1,G2179,$E$2+$E$2+2-G2179)-A2179+2*$E$2+1,2*$E$2+1),3)))</f>
        <v>Player 25</v>
      </c>
      <c r="D2179" s="3" t="str">
        <f ca="1" t="shared" si="72"/>
        <v>Player 4</v>
      </c>
      <c r="E2179" s="3"/>
      <c r="F2179" s="3"/>
      <c r="G2179">
        <f>1+MOD(A2179+D2156-2,2*$E$2+1)</f>
        <v>11</v>
      </c>
    </row>
    <row r="2180" spans="1:7" ht="12.75">
      <c r="A2180" s="3">
        <v>21</v>
      </c>
      <c r="B2180" s="4">
        <f t="shared" si="73"/>
        <v>12</v>
      </c>
      <c r="C2180" s="4" t="str">
        <f ca="1">IF(G2180=$E$2+1,D2157,INDIRECT(ADDRESS(4+MOD(IF(G2180&lt;$E$2+1,G2180,$E$2+$E$2+2-G2180)-A2180+2*$E$2+1,2*$E$2+1),3)))</f>
        <v>Player 25</v>
      </c>
      <c r="D2180" s="3" t="str">
        <f ca="1" t="shared" si="72"/>
        <v>Player 2</v>
      </c>
      <c r="E2180" s="3"/>
      <c r="F2180" s="3"/>
      <c r="G2180">
        <f>1+MOD(A2180+D2156-2,2*$E$2+1)</f>
        <v>12</v>
      </c>
    </row>
    <row r="2181" spans="1:7" ht="12.75">
      <c r="A2181" s="3">
        <v>22</v>
      </c>
      <c r="B2181" s="4">
        <f>IF(G2181=$E$2+1,0,IF(G2181&lt;$E$2+1,G2181,$E$2+$E$2+2-G2181))</f>
        <v>13</v>
      </c>
      <c r="C2181" s="4" t="str">
        <f ca="1">IF(G2181=$E$2+1,D2157,INDIRECT(ADDRESS(4+MOD(IF(G2181&lt;$E$2+1,G2181,$E$2+$E$2+2-G2181)-A2181+2*$E$2+1,2*$E$2+1),3)))</f>
        <v>Player 25</v>
      </c>
      <c r="D2181" s="3" t="str">
        <f ca="1" t="shared" si="72"/>
        <v>Player 33 or Rest</v>
      </c>
      <c r="E2181" s="3"/>
      <c r="F2181" s="3"/>
      <c r="G2181">
        <f>1+MOD(A2181+D2156-2,2*$E$2+1)</f>
        <v>13</v>
      </c>
    </row>
    <row r="2182" spans="1:7" ht="12.75">
      <c r="A2182" s="3">
        <v>23</v>
      </c>
      <c r="B2182" s="4">
        <f>IF(G2182=$E$2+1,0,IF(G2182&lt;$E$2+1,G2182,$E$2+$E$2+2-G2182))</f>
        <v>14</v>
      </c>
      <c r="C2182" s="4" t="str">
        <f ca="1">IF(G2182=$E$2+1,D2157,INDIRECT(ADDRESS(4+MOD(IF(G2182&lt;$E$2+1,G2182,$E$2+$E$2+2-G2182)-A2182+2*$E$2+1,2*$E$2+1),3)))</f>
        <v>Player 25</v>
      </c>
      <c r="D2182" s="3" t="str">
        <f ca="1" t="shared" si="72"/>
        <v>Player 31</v>
      </c>
      <c r="E2182" s="3"/>
      <c r="F2182" s="3"/>
      <c r="G2182">
        <f>1+MOD(A2182+D2156-2,2*$E$2+1)</f>
        <v>14</v>
      </c>
    </row>
    <row r="2183" spans="1:7" ht="12.75">
      <c r="A2183" s="3">
        <v>24</v>
      </c>
      <c r="B2183" s="4">
        <f aca="true" t="shared" si="74" ref="B2183:B2192">IF(G2183=$E$2+1,0,IF(G2183&lt;$E$2+1,G2183,$E$2+$E$2+2-G2183))</f>
        <v>15</v>
      </c>
      <c r="C2183" s="4" t="str">
        <f ca="1">IF(G2183=$E$2+1,D2157,INDIRECT(ADDRESS(4+MOD(IF(G2183&lt;$E$2+1,G2183,$E$2+$E$2+2-G2183)-A2183+2*$E$2+1,2*$E$2+1),3)))</f>
        <v>Player 25</v>
      </c>
      <c r="D2183" s="3" t="str">
        <f ca="1" t="shared" si="72"/>
        <v>Player 29</v>
      </c>
      <c r="E2183" s="3"/>
      <c r="F2183" s="3"/>
      <c r="G2183">
        <f>1+MOD(A2183+D2156-2,2*$E$2+1)</f>
        <v>15</v>
      </c>
    </row>
    <row r="2184" spans="1:7" ht="12.75">
      <c r="A2184" s="3">
        <v>25</v>
      </c>
      <c r="B2184" s="4">
        <f t="shared" si="74"/>
        <v>16</v>
      </c>
      <c r="C2184" s="4" t="str">
        <f ca="1">IF(G2184=$E$2+1,D2157,INDIRECT(ADDRESS(4+MOD(IF(G2184&lt;$E$2+1,G2184,$E$2+$E$2+2-G2184)-A2184+2*$E$2+1,2*$E$2+1),3)))</f>
        <v>Player 25</v>
      </c>
      <c r="D2184" s="3" t="str">
        <f ca="1" t="shared" si="72"/>
        <v>Player 27</v>
      </c>
      <c r="E2184" s="3"/>
      <c r="F2184" s="3"/>
      <c r="G2184">
        <f>1+MOD(A2184+D2156-2,2*$E$2+1)</f>
        <v>16</v>
      </c>
    </row>
    <row r="2185" spans="1:7" ht="12.75">
      <c r="A2185" s="3">
        <v>26</v>
      </c>
      <c r="B2185" s="4">
        <f t="shared" si="74"/>
        <v>0</v>
      </c>
      <c r="C2185" s="4" t="str">
        <f ca="1">IF(G2185=$E$2+1,D2157,INDIRECT(ADDRESS(4+MOD(IF(G2185&lt;$E$2+1,G2185,$E$2+$E$2+2-G2185)-A2185+2*$E$2+1,2*$E$2+1),3)))</f>
        <v>Player 25</v>
      </c>
      <c r="D2185" s="3" t="str">
        <f ca="1" t="shared" si="72"/>
        <v>Rest</v>
      </c>
      <c r="E2185" s="3"/>
      <c r="F2185" s="3"/>
      <c r="G2185">
        <f>1+MOD(A2185+D2156-2,2*$E$2+1)</f>
        <v>17</v>
      </c>
    </row>
    <row r="2186" spans="1:7" ht="12.75">
      <c r="A2186" s="3">
        <v>27</v>
      </c>
      <c r="B2186" s="4">
        <f t="shared" si="74"/>
        <v>16</v>
      </c>
      <c r="C2186" s="4" t="str">
        <f ca="1">IF(G2186=$E$2+1,D2157,INDIRECT(ADDRESS(4+MOD(IF(G2186&lt;$E$2+1,G2186,$E$2+$E$2+2-G2186)-A2186+2*$E$2+1,2*$E$2+1),3)))</f>
        <v>Player 23</v>
      </c>
      <c r="D2186" s="3" t="str">
        <f ca="1" t="shared" si="72"/>
        <v>Player 25</v>
      </c>
      <c r="E2186" s="3"/>
      <c r="F2186" s="3"/>
      <c r="G2186">
        <f>1+MOD(A2186+D2156-2,2*$E$2+1)</f>
        <v>18</v>
      </c>
    </row>
    <row r="2187" spans="1:7" ht="12.75">
      <c r="A2187" s="3">
        <v>28</v>
      </c>
      <c r="B2187" s="4">
        <f t="shared" si="74"/>
        <v>15</v>
      </c>
      <c r="C2187" s="4" t="str">
        <f ca="1">IF(G2187=$E$2+1,D2157,INDIRECT(ADDRESS(4+MOD(IF(G2187&lt;$E$2+1,G2187,$E$2+$E$2+2-G2187)-A2187+2*$E$2+1,2*$E$2+1),3)))</f>
        <v>Player 21</v>
      </c>
      <c r="D2187" s="3" t="str">
        <f ca="1" t="shared" si="72"/>
        <v>Player 25</v>
      </c>
      <c r="E2187" s="3"/>
      <c r="F2187" s="3"/>
      <c r="G2187">
        <f>1+MOD(A2187+D2156-2,2*$E$2+1)</f>
        <v>19</v>
      </c>
    </row>
    <row r="2188" spans="1:7" ht="12.75">
      <c r="A2188" s="3">
        <v>29</v>
      </c>
      <c r="B2188" s="4">
        <f t="shared" si="74"/>
        <v>14</v>
      </c>
      <c r="C2188" s="4" t="str">
        <f ca="1">IF(G2188=$E$2+1,D2157,INDIRECT(ADDRESS(4+MOD(IF(G2188&lt;$E$2+1,G2188,$E$2+$E$2+2-G2188)-A2188+2*$E$2+1,2*$E$2+1),3)))</f>
        <v>Player 19</v>
      </c>
      <c r="D2188" s="3" t="str">
        <f ca="1" t="shared" si="72"/>
        <v>Player 25</v>
      </c>
      <c r="E2188" s="3"/>
      <c r="F2188" s="3"/>
      <c r="G2188">
        <f>1+MOD(A2188+D2156-2,2*$E$2+1)</f>
        <v>20</v>
      </c>
    </row>
    <row r="2189" spans="1:7" ht="12.75">
      <c r="A2189" s="3">
        <v>30</v>
      </c>
      <c r="B2189" s="4">
        <f t="shared" si="74"/>
        <v>13</v>
      </c>
      <c r="C2189" s="4" t="str">
        <f ca="1">IF(G2189=$E$2+1,D2157,INDIRECT(ADDRESS(4+MOD(IF(G2189&lt;$E$2+1,G2189,$E$2+$E$2+2-G2189)-A2189+2*$E$2+1,2*$E$2+1),3)))</f>
        <v>Player 17</v>
      </c>
      <c r="D2189" s="3" t="str">
        <f ca="1" t="shared" si="72"/>
        <v>Player 25</v>
      </c>
      <c r="E2189" s="3"/>
      <c r="F2189" s="3"/>
      <c r="G2189">
        <f>1+MOD(A2189+D2156-2,2*$E$2+1)</f>
        <v>21</v>
      </c>
    </row>
    <row r="2190" spans="1:7" ht="12.75">
      <c r="A2190" s="3">
        <v>31</v>
      </c>
      <c r="B2190" s="4">
        <f t="shared" si="74"/>
        <v>12</v>
      </c>
      <c r="C2190" s="4" t="str">
        <f ca="1">IF(G2190=$E$2+1,D2157,INDIRECT(ADDRESS(4+MOD(IF(G2190&lt;$E$2+1,G2190,$E$2+$E$2+2-G2190)-A2190+2*$E$2+1,2*$E$2+1),3)))</f>
        <v>Player 15</v>
      </c>
      <c r="D2190" s="3" t="str">
        <f ca="1" t="shared" si="72"/>
        <v>Player 25</v>
      </c>
      <c r="E2190" s="3"/>
      <c r="F2190" s="3"/>
      <c r="G2190">
        <f>1+MOD(A2190+D2156-2,2*$E$2+1)</f>
        <v>22</v>
      </c>
    </row>
    <row r="2191" spans="1:7" ht="12.75">
      <c r="A2191" s="3">
        <v>32</v>
      </c>
      <c r="B2191" s="4">
        <f t="shared" si="74"/>
        <v>11</v>
      </c>
      <c r="C2191" s="4" t="str">
        <f ca="1">IF(G2191=$E$2+1,D2157,INDIRECT(ADDRESS(4+MOD(IF(G2191&lt;$E$2+1,G2191,$E$2+$E$2+2-G2191)-A2191+2*$E$2+1,2*$E$2+1),3)))</f>
        <v>Player 13</v>
      </c>
      <c r="D2191" s="3" t="str">
        <f ca="1" t="shared" si="72"/>
        <v>Player 25</v>
      </c>
      <c r="E2191" s="3"/>
      <c r="F2191" s="3"/>
      <c r="G2191">
        <f>1+MOD(A2191+D2156-2,2*$E$2+1)</f>
        <v>23</v>
      </c>
    </row>
    <row r="2192" spans="1:7" ht="12.75">
      <c r="A2192" s="3">
        <v>33</v>
      </c>
      <c r="B2192" s="4">
        <f t="shared" si="74"/>
        <v>10</v>
      </c>
      <c r="C2192" s="4" t="str">
        <f ca="1">IF(G2192=$E$2+1,D2157,INDIRECT(ADDRESS(4+MOD(IF(G2192&lt;$E$2+1,G2192,$E$2+$E$2+2-G2192)-A2192+2*$E$2+1,2*$E$2+1),3)))</f>
        <v>Player 11</v>
      </c>
      <c r="D2192" s="3" t="str">
        <f ca="1" t="shared" si="72"/>
        <v>Player 25</v>
      </c>
      <c r="E2192" s="3"/>
      <c r="F2192" s="3"/>
      <c r="G2192">
        <f>1+MOD(A2192+D2156-2,2*$E$2+1)</f>
        <v>24</v>
      </c>
    </row>
    <row r="2200" spans="1:6" ht="12.75">
      <c r="A2200" t="s">
        <v>46</v>
      </c>
      <c r="C2200" s="1" t="s">
        <v>47</v>
      </c>
      <c r="D2200" s="2">
        <v>26</v>
      </c>
      <c r="F2200"/>
    </row>
    <row r="2201" spans="3:6" ht="12.75">
      <c r="C2201" s="1" t="s">
        <v>48</v>
      </c>
      <c r="D2201" s="2" t="str">
        <f ca="1">INDIRECT(ADDRESS(3+D2200,3))</f>
        <v>Player 26</v>
      </c>
      <c r="F2201"/>
    </row>
    <row r="2202" ht="12.75">
      <c r="F2202"/>
    </row>
    <row r="2203" spans="1:7" ht="12.75">
      <c r="A2203" s="3" t="s">
        <v>51</v>
      </c>
      <c r="B2203" s="13" t="s">
        <v>5</v>
      </c>
      <c r="C2203" s="4" t="s">
        <v>11</v>
      </c>
      <c r="D2203" s="3" t="s">
        <v>10</v>
      </c>
      <c r="E2203" s="5" t="s">
        <v>3</v>
      </c>
      <c r="F2203" s="3" t="s">
        <v>4</v>
      </c>
      <c r="G2203" t="s">
        <v>49</v>
      </c>
    </row>
    <row r="2204" spans="1:7" ht="12.75">
      <c r="A2204" s="3">
        <v>1</v>
      </c>
      <c r="B2204" s="4">
        <f>IF(G2204=$E$2+1,0,IF(G2204&lt;$E$2+1,G2204,$E$2+$E$2+2-G2204))</f>
        <v>8</v>
      </c>
      <c r="C2204" s="4" t="str">
        <f ca="1">IF(G2204=$E$2+1,D2201,INDIRECT(ADDRESS(4+MOD(IF(G2204&lt;$E$2+1,G2204,$E$2+$E$2+2-G2204)-A2204+2*$E$2+1,2*$E$2+1),3)))</f>
        <v>Player 8</v>
      </c>
      <c r="D2204" s="3" t="str">
        <f aca="true" ca="1" t="shared" si="75" ref="D2204:D2236">IF(G2204=$E$2+1,$F$3,INDIRECT(ADDRESS(4+MOD(IF(G2204&lt;$E$2+1,$E$2+$E$2+2-G2204,G2204)-A2204+2*$E$2+1,2*$E$2+1),3)))</f>
        <v>Player 26</v>
      </c>
      <c r="E2204" s="5"/>
      <c r="F2204" s="3"/>
      <c r="G2204">
        <f>1+MOD(A2204+D2200-2,2*$E$2+1)</f>
        <v>26</v>
      </c>
    </row>
    <row r="2205" spans="1:7" ht="12.75">
      <c r="A2205" s="3">
        <v>2</v>
      </c>
      <c r="B2205" s="4">
        <f aca="true" t="shared" si="76" ref="B2205:B2224">IF(G2205=$E$2+1,0,IF(G2205&lt;$E$2+1,G2205,$E$2+$E$2+2-G2205))</f>
        <v>7</v>
      </c>
      <c r="C2205" s="4" t="str">
        <f ca="1">IF(G2205=$E$2+1,D2201,INDIRECT(ADDRESS(4+MOD(IF(G2205&lt;$E$2+1,G2205,$E$2+$E$2+2-G2205)-A2205+2*$E$2+1,2*$E$2+1),3)))</f>
        <v>Player 6</v>
      </c>
      <c r="D2205" s="3" t="str">
        <f ca="1" t="shared" si="75"/>
        <v>Player 26</v>
      </c>
      <c r="E2205" s="5"/>
      <c r="F2205" s="3"/>
      <c r="G2205">
        <f>1+MOD(A2205+D2200-2,2*$E$2+1)</f>
        <v>27</v>
      </c>
    </row>
    <row r="2206" spans="1:7" ht="12.75">
      <c r="A2206" s="3">
        <v>3</v>
      </c>
      <c r="B2206" s="4">
        <f t="shared" si="76"/>
        <v>6</v>
      </c>
      <c r="C2206" s="4" t="str">
        <f ca="1">IF(G2206=$E$2+1,D2201,INDIRECT(ADDRESS(4+MOD(IF(G2206&lt;$E$2+1,G2206,$E$2+$E$2+2-G2206)-A2206+2*$E$2+1,2*$E$2+1),3)))</f>
        <v>Player 4</v>
      </c>
      <c r="D2206" s="3" t="str">
        <f ca="1" t="shared" si="75"/>
        <v>Player 26</v>
      </c>
      <c r="E2206" s="3"/>
      <c r="F2206" s="3"/>
      <c r="G2206">
        <f>1+MOD(A2206+D2200-2,2*$E$2+1)</f>
        <v>28</v>
      </c>
    </row>
    <row r="2207" spans="1:7" ht="12.75">
      <c r="A2207" s="3">
        <v>4</v>
      </c>
      <c r="B2207" s="4">
        <f t="shared" si="76"/>
        <v>5</v>
      </c>
      <c r="C2207" s="4" t="str">
        <f ca="1">IF(G2207=$E$2+1,D2201,INDIRECT(ADDRESS(4+MOD(IF(G2207&lt;$E$2+1,G2207,$E$2+$E$2+2-G2207)-A2207+2*$E$2+1,2*$E$2+1),3)))</f>
        <v>Player 2</v>
      </c>
      <c r="D2207" s="3" t="str">
        <f ca="1" t="shared" si="75"/>
        <v>Player 26</v>
      </c>
      <c r="E2207" s="3"/>
      <c r="F2207" s="3"/>
      <c r="G2207">
        <f>1+MOD(A2207+D2200-2,2*$E$2+1)</f>
        <v>29</v>
      </c>
    </row>
    <row r="2208" spans="1:7" ht="12.75">
      <c r="A2208" s="3">
        <v>5</v>
      </c>
      <c r="B2208" s="4">
        <f t="shared" si="76"/>
        <v>4</v>
      </c>
      <c r="C2208" s="4" t="str">
        <f ca="1">IF(G2208=$E$2+1,D2201,INDIRECT(ADDRESS(4+MOD(IF(G2208&lt;$E$2+1,G2208,$E$2+$E$2+2-G2208)-A2208+2*$E$2+1,2*$E$2+1),3)))</f>
        <v>Player 33 or Rest</v>
      </c>
      <c r="D2208" s="3" t="str">
        <f ca="1" t="shared" si="75"/>
        <v>Player 26</v>
      </c>
      <c r="E2208" s="3"/>
      <c r="F2208" s="3"/>
      <c r="G2208">
        <f>1+MOD(A2208+D2200-2,2*$E$2+1)</f>
        <v>30</v>
      </c>
    </row>
    <row r="2209" spans="1:7" ht="12.75">
      <c r="A2209" s="3">
        <v>6</v>
      </c>
      <c r="B2209" s="4">
        <f t="shared" si="76"/>
        <v>3</v>
      </c>
      <c r="C2209" s="4" t="str">
        <f ca="1">IF(G2209=$E$2+1,D2201,INDIRECT(ADDRESS(4+MOD(IF(G2209&lt;$E$2+1,G2209,$E$2+$E$2+2-G2209)-A2209+2*$E$2+1,2*$E$2+1),3)))</f>
        <v>Player 31</v>
      </c>
      <c r="D2209" s="3" t="str">
        <f ca="1" t="shared" si="75"/>
        <v>Player 26</v>
      </c>
      <c r="E2209" s="3"/>
      <c r="F2209" s="3"/>
      <c r="G2209">
        <f>1+MOD(A2209+D2200-2,2*$E$2+1)</f>
        <v>31</v>
      </c>
    </row>
    <row r="2210" spans="1:7" ht="12.75">
      <c r="A2210" s="3">
        <v>7</v>
      </c>
      <c r="B2210" s="4">
        <f t="shared" si="76"/>
        <v>2</v>
      </c>
      <c r="C2210" s="4" t="str">
        <f ca="1">IF(G2210=$E$2+1,D2201,INDIRECT(ADDRESS(4+MOD(IF(G2210&lt;$E$2+1,G2210,$E$2+$E$2+2-G2210)-A2210+2*$E$2+1,2*$E$2+1),3)))</f>
        <v>Player 29</v>
      </c>
      <c r="D2210" s="3" t="str">
        <f ca="1" t="shared" si="75"/>
        <v>Player 26</v>
      </c>
      <c r="E2210" s="3"/>
      <c r="F2210" s="3"/>
      <c r="G2210">
        <f>1+MOD(A2210+D2200-2,2*$E$2+1)</f>
        <v>32</v>
      </c>
    </row>
    <row r="2211" spans="1:7" ht="12.75">
      <c r="A2211" s="3">
        <v>8</v>
      </c>
      <c r="B2211" s="4">
        <f t="shared" si="76"/>
        <v>1</v>
      </c>
      <c r="C2211" s="4" t="str">
        <f ca="1">IF(G2211=$E$2+1,D2201,INDIRECT(ADDRESS(4+MOD(IF(G2211&lt;$E$2+1,G2211,$E$2+$E$2+2-G2211)-A2211+2*$E$2+1,2*$E$2+1),3)))</f>
        <v>Player 27</v>
      </c>
      <c r="D2211" s="3" t="str">
        <f ca="1" t="shared" si="75"/>
        <v>Player 26</v>
      </c>
      <c r="E2211" s="3"/>
      <c r="F2211" s="3"/>
      <c r="G2211">
        <f>1+MOD(A2211+D2200-2,2*$E$2+1)</f>
        <v>33</v>
      </c>
    </row>
    <row r="2212" spans="1:7" ht="12.75">
      <c r="A2212" s="3">
        <v>9</v>
      </c>
      <c r="B2212" s="4">
        <f t="shared" si="76"/>
        <v>1</v>
      </c>
      <c r="C2212" s="4" t="str">
        <f ca="1">IF(G2212=$E$2+1,D2201,INDIRECT(ADDRESS(4+MOD(IF(G2212&lt;$E$2+1,G2212,$E$2+$E$2+2-G2212)-A2212+2*$E$2+1,2*$E$2+1),3)))</f>
        <v>Player 26</v>
      </c>
      <c r="D2212" s="3" t="str">
        <f ca="1" t="shared" si="75"/>
        <v>Player 25</v>
      </c>
      <c r="E2212" s="3"/>
      <c r="F2212" s="3"/>
      <c r="G2212">
        <f>1+MOD(A2212+D2200-2,2*$E$2+1)</f>
        <v>1</v>
      </c>
    </row>
    <row r="2213" spans="1:7" ht="12.75">
      <c r="A2213" s="3">
        <v>10</v>
      </c>
      <c r="B2213" s="4">
        <f t="shared" si="76"/>
        <v>2</v>
      </c>
      <c r="C2213" s="4" t="str">
        <f ca="1">IF(G2213=$E$2+1,D2201,INDIRECT(ADDRESS(4+MOD(IF(G2213&lt;$E$2+1,G2213,$E$2+$E$2+2-G2213)-A2213+2*$E$2+1,2*$E$2+1),3)))</f>
        <v>Player 26</v>
      </c>
      <c r="D2213" s="3" t="str">
        <f ca="1" t="shared" si="75"/>
        <v>Player 23</v>
      </c>
      <c r="E2213" s="3"/>
      <c r="F2213" s="3"/>
      <c r="G2213">
        <f>1+MOD(A2213+D2200-2,2*$E$2+1)</f>
        <v>2</v>
      </c>
    </row>
    <row r="2214" spans="1:7" ht="12.75">
      <c r="A2214" s="3">
        <v>11</v>
      </c>
      <c r="B2214" s="4">
        <f t="shared" si="76"/>
        <v>3</v>
      </c>
      <c r="C2214" s="4" t="str">
        <f ca="1">IF(G2214=$E$2+1,D2201,INDIRECT(ADDRESS(4+MOD(IF(G2214&lt;$E$2+1,G2214,$E$2+$E$2+2-G2214)-A2214+2*$E$2+1,2*$E$2+1),3)))</f>
        <v>Player 26</v>
      </c>
      <c r="D2214" s="3" t="str">
        <f ca="1" t="shared" si="75"/>
        <v>Player 21</v>
      </c>
      <c r="E2214" s="3"/>
      <c r="F2214" s="3"/>
      <c r="G2214">
        <f>1+MOD(A2214+D2200-2,2*$E$2+1)</f>
        <v>3</v>
      </c>
    </row>
    <row r="2215" spans="1:7" ht="12.75">
      <c r="A2215" s="3">
        <v>12</v>
      </c>
      <c r="B2215" s="4">
        <f t="shared" si="76"/>
        <v>4</v>
      </c>
      <c r="C2215" s="4" t="str">
        <f ca="1">IF(G2215=$E$2+1,D2201,INDIRECT(ADDRESS(4+MOD(IF(G2215&lt;$E$2+1,G2215,$E$2+$E$2+2-G2215)-A2215+2*$E$2+1,2*$E$2+1),3)))</f>
        <v>Player 26</v>
      </c>
      <c r="D2215" s="3" t="str">
        <f ca="1" t="shared" si="75"/>
        <v>Player 19</v>
      </c>
      <c r="E2215" s="3"/>
      <c r="F2215" s="3"/>
      <c r="G2215">
        <f>1+MOD(A2215+D2200-2,2*$E$2+1)</f>
        <v>4</v>
      </c>
    </row>
    <row r="2216" spans="1:7" ht="12.75">
      <c r="A2216" s="3">
        <v>13</v>
      </c>
      <c r="B2216" s="4">
        <f t="shared" si="76"/>
        <v>5</v>
      </c>
      <c r="C2216" s="4" t="str">
        <f ca="1">IF(G2216=$E$2+1,D2201,INDIRECT(ADDRESS(4+MOD(IF(G2216&lt;$E$2+1,G2216,$E$2+$E$2+2-G2216)-A2216+2*$E$2+1,2*$E$2+1),3)))</f>
        <v>Player 26</v>
      </c>
      <c r="D2216" s="3" t="str">
        <f ca="1" t="shared" si="75"/>
        <v>Player 17</v>
      </c>
      <c r="E2216" s="3"/>
      <c r="F2216" s="3"/>
      <c r="G2216">
        <f>1+MOD(A2216+D2200-2,2*$E$2+1)</f>
        <v>5</v>
      </c>
    </row>
    <row r="2217" spans="1:7" ht="12.75">
      <c r="A2217" s="3">
        <v>14</v>
      </c>
      <c r="B2217" s="4">
        <f t="shared" si="76"/>
        <v>6</v>
      </c>
      <c r="C2217" s="4" t="str">
        <f ca="1">IF(G2217=$E$2+1,D2201,INDIRECT(ADDRESS(4+MOD(IF(G2217&lt;$E$2+1,G2217,$E$2+$E$2+2-G2217)-A2217+2*$E$2+1,2*$E$2+1),3)))</f>
        <v>Player 26</v>
      </c>
      <c r="D2217" s="3" t="str">
        <f ca="1" t="shared" si="75"/>
        <v>Player 15</v>
      </c>
      <c r="E2217" s="3"/>
      <c r="F2217" s="3"/>
      <c r="G2217">
        <f>1+MOD(A2217+D2200-2,2*$E$2+1)</f>
        <v>6</v>
      </c>
    </row>
    <row r="2218" spans="1:7" ht="12.75">
      <c r="A2218" s="3">
        <v>15</v>
      </c>
      <c r="B2218" s="4">
        <f t="shared" si="76"/>
        <v>7</v>
      </c>
      <c r="C2218" s="4" t="str">
        <f ca="1">IF(G2218=$E$2+1,D2201,INDIRECT(ADDRESS(4+MOD(IF(G2218&lt;$E$2+1,G2218,$E$2+$E$2+2-G2218)-A2218+2*$E$2+1,2*$E$2+1),3)))</f>
        <v>Player 26</v>
      </c>
      <c r="D2218" s="3" t="str">
        <f ca="1" t="shared" si="75"/>
        <v>Player 13</v>
      </c>
      <c r="E2218" s="3"/>
      <c r="F2218" s="3"/>
      <c r="G2218">
        <f>1+MOD(A2218+D2200-2,2*$E$2+1)</f>
        <v>7</v>
      </c>
    </row>
    <row r="2219" spans="1:7" ht="12.75">
      <c r="A2219" s="3">
        <v>16</v>
      </c>
      <c r="B2219" s="4">
        <f t="shared" si="76"/>
        <v>8</v>
      </c>
      <c r="C2219" s="4" t="str">
        <f ca="1">IF(G2219=$E$2+1,D2201,INDIRECT(ADDRESS(4+MOD(IF(G2219&lt;$E$2+1,G2219,$E$2+$E$2+2-G2219)-A2219+2*$E$2+1,2*$E$2+1),3)))</f>
        <v>Player 26</v>
      </c>
      <c r="D2219" s="3" t="str">
        <f ca="1" t="shared" si="75"/>
        <v>Player 11</v>
      </c>
      <c r="E2219" s="3"/>
      <c r="F2219" s="3"/>
      <c r="G2219">
        <f>1+MOD(A2219+D2200-2,2*$E$2+1)</f>
        <v>8</v>
      </c>
    </row>
    <row r="2220" spans="1:7" ht="12.75">
      <c r="A2220" s="3">
        <v>17</v>
      </c>
      <c r="B2220" s="4">
        <f t="shared" si="76"/>
        <v>9</v>
      </c>
      <c r="C2220" s="4" t="str">
        <f ca="1">IF(G2220=$E$2+1,D2201,INDIRECT(ADDRESS(4+MOD(IF(G2220&lt;$E$2+1,G2220,$E$2+$E$2+2-G2220)-A2220+2*$E$2+1,2*$E$2+1),3)))</f>
        <v>Player 26</v>
      </c>
      <c r="D2220" s="3" t="str">
        <f ca="1" t="shared" si="75"/>
        <v>Player 9</v>
      </c>
      <c r="E2220" s="3"/>
      <c r="F2220" s="3"/>
      <c r="G2220">
        <f>1+MOD(A2220+D2200-2,2*$E$2+1)</f>
        <v>9</v>
      </c>
    </row>
    <row r="2221" spans="1:7" ht="12.75">
      <c r="A2221" s="3">
        <v>18</v>
      </c>
      <c r="B2221" s="4">
        <f t="shared" si="76"/>
        <v>10</v>
      </c>
      <c r="C2221" s="4" t="str">
        <f ca="1">IF(G2221=$E$2+1,D2201,INDIRECT(ADDRESS(4+MOD(IF(G2221&lt;$E$2+1,G2221,$E$2+$E$2+2-G2221)-A2221+2*$E$2+1,2*$E$2+1),3)))</f>
        <v>Player 26</v>
      </c>
      <c r="D2221" s="3" t="str">
        <f ca="1" t="shared" si="75"/>
        <v>Player 7</v>
      </c>
      <c r="E2221" s="3"/>
      <c r="F2221" s="3"/>
      <c r="G2221">
        <f>1+MOD(A2221+D2200-2,2*$E$2+1)</f>
        <v>10</v>
      </c>
    </row>
    <row r="2222" spans="1:7" ht="12.75">
      <c r="A2222" s="3">
        <v>19</v>
      </c>
      <c r="B2222" s="4">
        <f t="shared" si="76"/>
        <v>11</v>
      </c>
      <c r="C2222" s="4" t="str">
        <f ca="1">IF(G2222=$E$2+1,D2201,INDIRECT(ADDRESS(4+MOD(IF(G2222&lt;$E$2+1,G2222,$E$2+$E$2+2-G2222)-A2222+2*$E$2+1,2*$E$2+1),3)))</f>
        <v>Player 26</v>
      </c>
      <c r="D2222" s="3" t="str">
        <f ca="1" t="shared" si="75"/>
        <v>Player 5</v>
      </c>
      <c r="E2222" s="3"/>
      <c r="F2222" s="3"/>
      <c r="G2222">
        <f>1+MOD(A2222+D2200-2,2*$E$2+1)</f>
        <v>11</v>
      </c>
    </row>
    <row r="2223" spans="1:7" ht="12.75">
      <c r="A2223" s="3">
        <v>20</v>
      </c>
      <c r="B2223" s="4">
        <f t="shared" si="76"/>
        <v>12</v>
      </c>
      <c r="C2223" s="4" t="str">
        <f ca="1">IF(G2223=$E$2+1,D2201,INDIRECT(ADDRESS(4+MOD(IF(G2223&lt;$E$2+1,G2223,$E$2+$E$2+2-G2223)-A2223+2*$E$2+1,2*$E$2+1),3)))</f>
        <v>Player 26</v>
      </c>
      <c r="D2223" s="3" t="str">
        <f ca="1" t="shared" si="75"/>
        <v>Player 3</v>
      </c>
      <c r="E2223" s="3"/>
      <c r="F2223" s="3"/>
      <c r="G2223">
        <f>1+MOD(A2223+D2200-2,2*$E$2+1)</f>
        <v>12</v>
      </c>
    </row>
    <row r="2224" spans="1:7" ht="12.75">
      <c r="A2224" s="3">
        <v>21</v>
      </c>
      <c r="B2224" s="4">
        <f t="shared" si="76"/>
        <v>13</v>
      </c>
      <c r="C2224" s="4" t="str">
        <f ca="1">IF(G2224=$E$2+1,D2201,INDIRECT(ADDRESS(4+MOD(IF(G2224&lt;$E$2+1,G2224,$E$2+$E$2+2-G2224)-A2224+2*$E$2+1,2*$E$2+1),3)))</f>
        <v>Player 26</v>
      </c>
      <c r="D2224" s="3" t="str">
        <f ca="1" t="shared" si="75"/>
        <v>Player 1</v>
      </c>
      <c r="E2224" s="3"/>
      <c r="F2224" s="3"/>
      <c r="G2224">
        <f>1+MOD(A2224+D2200-2,2*$E$2+1)</f>
        <v>13</v>
      </c>
    </row>
    <row r="2225" spans="1:7" ht="12.75">
      <c r="A2225" s="3">
        <v>22</v>
      </c>
      <c r="B2225" s="4">
        <f>IF(G2225=$E$2+1,0,IF(G2225&lt;$E$2+1,G2225,$E$2+$E$2+2-G2225))</f>
        <v>14</v>
      </c>
      <c r="C2225" s="4" t="str">
        <f ca="1">IF(G2225=$E$2+1,D2201,INDIRECT(ADDRESS(4+MOD(IF(G2225&lt;$E$2+1,G2225,$E$2+$E$2+2-G2225)-A2225+2*$E$2+1,2*$E$2+1),3)))</f>
        <v>Player 26</v>
      </c>
      <c r="D2225" s="3" t="str">
        <f ca="1" t="shared" si="75"/>
        <v>Player 32</v>
      </c>
      <c r="E2225" s="3"/>
      <c r="F2225" s="3"/>
      <c r="G2225">
        <f>1+MOD(A2225+D2200-2,2*$E$2+1)</f>
        <v>14</v>
      </c>
    </row>
    <row r="2226" spans="1:7" ht="12.75">
      <c r="A2226" s="3">
        <v>23</v>
      </c>
      <c r="B2226" s="4">
        <f>IF(G2226=$E$2+1,0,IF(G2226&lt;$E$2+1,G2226,$E$2+$E$2+2-G2226))</f>
        <v>15</v>
      </c>
      <c r="C2226" s="4" t="str">
        <f ca="1">IF(G2226=$E$2+1,D2201,INDIRECT(ADDRESS(4+MOD(IF(G2226&lt;$E$2+1,G2226,$E$2+$E$2+2-G2226)-A2226+2*$E$2+1,2*$E$2+1),3)))</f>
        <v>Player 26</v>
      </c>
      <c r="D2226" s="3" t="str">
        <f ca="1" t="shared" si="75"/>
        <v>Player 30</v>
      </c>
      <c r="E2226" s="3"/>
      <c r="F2226" s="3"/>
      <c r="G2226">
        <f>1+MOD(A2226+D2200-2,2*$E$2+1)</f>
        <v>15</v>
      </c>
    </row>
    <row r="2227" spans="1:7" ht="12.75">
      <c r="A2227" s="3">
        <v>24</v>
      </c>
      <c r="B2227" s="4">
        <f aca="true" t="shared" si="77" ref="B2227:B2236">IF(G2227=$E$2+1,0,IF(G2227&lt;$E$2+1,G2227,$E$2+$E$2+2-G2227))</f>
        <v>16</v>
      </c>
      <c r="C2227" s="4" t="str">
        <f ca="1">IF(G2227=$E$2+1,D2201,INDIRECT(ADDRESS(4+MOD(IF(G2227&lt;$E$2+1,G2227,$E$2+$E$2+2-G2227)-A2227+2*$E$2+1,2*$E$2+1),3)))</f>
        <v>Player 26</v>
      </c>
      <c r="D2227" s="3" t="str">
        <f ca="1" t="shared" si="75"/>
        <v>Player 28</v>
      </c>
      <c r="E2227" s="3"/>
      <c r="F2227" s="3"/>
      <c r="G2227">
        <f>1+MOD(A2227+D2200-2,2*$E$2+1)</f>
        <v>16</v>
      </c>
    </row>
    <row r="2228" spans="1:7" ht="12.75">
      <c r="A2228" s="3">
        <v>25</v>
      </c>
      <c r="B2228" s="4">
        <f t="shared" si="77"/>
        <v>0</v>
      </c>
      <c r="C2228" s="4" t="str">
        <f ca="1">IF(G2228=$E$2+1,D2201,INDIRECT(ADDRESS(4+MOD(IF(G2228&lt;$E$2+1,G2228,$E$2+$E$2+2-G2228)-A2228+2*$E$2+1,2*$E$2+1),3)))</f>
        <v>Player 26</v>
      </c>
      <c r="D2228" s="3" t="str">
        <f ca="1" t="shared" si="75"/>
        <v>Rest</v>
      </c>
      <c r="E2228" s="3"/>
      <c r="F2228" s="3"/>
      <c r="G2228">
        <f>1+MOD(A2228+D2200-2,2*$E$2+1)</f>
        <v>17</v>
      </c>
    </row>
    <row r="2229" spans="1:7" ht="12.75">
      <c r="A2229" s="3">
        <v>26</v>
      </c>
      <c r="B2229" s="4">
        <f t="shared" si="77"/>
        <v>16</v>
      </c>
      <c r="C2229" s="4" t="str">
        <f ca="1">IF(G2229=$E$2+1,D2201,INDIRECT(ADDRESS(4+MOD(IF(G2229&lt;$E$2+1,G2229,$E$2+$E$2+2-G2229)-A2229+2*$E$2+1,2*$E$2+1),3)))</f>
        <v>Player 24</v>
      </c>
      <c r="D2229" s="3" t="str">
        <f ca="1" t="shared" si="75"/>
        <v>Player 26</v>
      </c>
      <c r="E2229" s="3"/>
      <c r="F2229" s="3"/>
      <c r="G2229">
        <f>1+MOD(A2229+D2200-2,2*$E$2+1)</f>
        <v>18</v>
      </c>
    </row>
    <row r="2230" spans="1:7" ht="12.75">
      <c r="A2230" s="3">
        <v>27</v>
      </c>
      <c r="B2230" s="4">
        <f t="shared" si="77"/>
        <v>15</v>
      </c>
      <c r="C2230" s="4" t="str">
        <f ca="1">IF(G2230=$E$2+1,D2201,INDIRECT(ADDRESS(4+MOD(IF(G2230&lt;$E$2+1,G2230,$E$2+$E$2+2-G2230)-A2230+2*$E$2+1,2*$E$2+1),3)))</f>
        <v>Player 22</v>
      </c>
      <c r="D2230" s="3" t="str">
        <f ca="1" t="shared" si="75"/>
        <v>Player 26</v>
      </c>
      <c r="E2230" s="3"/>
      <c r="F2230" s="3"/>
      <c r="G2230">
        <f>1+MOD(A2230+D2200-2,2*$E$2+1)</f>
        <v>19</v>
      </c>
    </row>
    <row r="2231" spans="1:7" ht="12.75">
      <c r="A2231" s="3">
        <v>28</v>
      </c>
      <c r="B2231" s="4">
        <f t="shared" si="77"/>
        <v>14</v>
      </c>
      <c r="C2231" s="4" t="str">
        <f ca="1">IF(G2231=$E$2+1,D2201,INDIRECT(ADDRESS(4+MOD(IF(G2231&lt;$E$2+1,G2231,$E$2+$E$2+2-G2231)-A2231+2*$E$2+1,2*$E$2+1),3)))</f>
        <v>Player 20</v>
      </c>
      <c r="D2231" s="3" t="str">
        <f ca="1" t="shared" si="75"/>
        <v>Player 26</v>
      </c>
      <c r="E2231" s="3"/>
      <c r="F2231" s="3"/>
      <c r="G2231">
        <f>1+MOD(A2231+D2200-2,2*$E$2+1)</f>
        <v>20</v>
      </c>
    </row>
    <row r="2232" spans="1:7" ht="12.75">
      <c r="A2232" s="3">
        <v>29</v>
      </c>
      <c r="B2232" s="4">
        <f t="shared" si="77"/>
        <v>13</v>
      </c>
      <c r="C2232" s="4" t="str">
        <f ca="1">IF(G2232=$E$2+1,D2201,INDIRECT(ADDRESS(4+MOD(IF(G2232&lt;$E$2+1,G2232,$E$2+$E$2+2-G2232)-A2232+2*$E$2+1,2*$E$2+1),3)))</f>
        <v>Player 18</v>
      </c>
      <c r="D2232" s="3" t="str">
        <f ca="1" t="shared" si="75"/>
        <v>Player 26</v>
      </c>
      <c r="E2232" s="3"/>
      <c r="F2232" s="3"/>
      <c r="G2232">
        <f>1+MOD(A2232+D2200-2,2*$E$2+1)</f>
        <v>21</v>
      </c>
    </row>
    <row r="2233" spans="1:7" ht="12.75">
      <c r="A2233" s="3">
        <v>30</v>
      </c>
      <c r="B2233" s="4">
        <f t="shared" si="77"/>
        <v>12</v>
      </c>
      <c r="C2233" s="4" t="str">
        <f ca="1">IF(G2233=$E$2+1,D2201,INDIRECT(ADDRESS(4+MOD(IF(G2233&lt;$E$2+1,G2233,$E$2+$E$2+2-G2233)-A2233+2*$E$2+1,2*$E$2+1),3)))</f>
        <v>Player 16</v>
      </c>
      <c r="D2233" s="3" t="str">
        <f ca="1" t="shared" si="75"/>
        <v>Player 26</v>
      </c>
      <c r="E2233" s="3"/>
      <c r="F2233" s="3"/>
      <c r="G2233">
        <f>1+MOD(A2233+D2200-2,2*$E$2+1)</f>
        <v>22</v>
      </c>
    </row>
    <row r="2234" spans="1:7" ht="12.75">
      <c r="A2234" s="3">
        <v>31</v>
      </c>
      <c r="B2234" s="4">
        <f t="shared" si="77"/>
        <v>11</v>
      </c>
      <c r="C2234" s="4" t="str">
        <f ca="1">IF(G2234=$E$2+1,D2201,INDIRECT(ADDRESS(4+MOD(IF(G2234&lt;$E$2+1,G2234,$E$2+$E$2+2-G2234)-A2234+2*$E$2+1,2*$E$2+1),3)))</f>
        <v>Player 14</v>
      </c>
      <c r="D2234" s="3" t="str">
        <f ca="1" t="shared" si="75"/>
        <v>Player 26</v>
      </c>
      <c r="E2234" s="3"/>
      <c r="F2234" s="3"/>
      <c r="G2234">
        <f>1+MOD(A2234+D2200-2,2*$E$2+1)</f>
        <v>23</v>
      </c>
    </row>
    <row r="2235" spans="1:7" ht="12.75">
      <c r="A2235" s="3">
        <v>32</v>
      </c>
      <c r="B2235" s="4">
        <f t="shared" si="77"/>
        <v>10</v>
      </c>
      <c r="C2235" s="4" t="str">
        <f ca="1">IF(G2235=$E$2+1,D2201,INDIRECT(ADDRESS(4+MOD(IF(G2235&lt;$E$2+1,G2235,$E$2+$E$2+2-G2235)-A2235+2*$E$2+1,2*$E$2+1),3)))</f>
        <v>Player 12</v>
      </c>
      <c r="D2235" s="3" t="str">
        <f ca="1" t="shared" si="75"/>
        <v>Player 26</v>
      </c>
      <c r="E2235" s="3"/>
      <c r="F2235" s="3"/>
      <c r="G2235">
        <f>1+MOD(A2235+D2200-2,2*$E$2+1)</f>
        <v>24</v>
      </c>
    </row>
    <row r="2236" spans="1:7" ht="12.75">
      <c r="A2236" s="3">
        <v>33</v>
      </c>
      <c r="B2236" s="4">
        <f t="shared" si="77"/>
        <v>9</v>
      </c>
      <c r="C2236" s="4" t="str">
        <f ca="1">IF(G2236=$E$2+1,D2201,INDIRECT(ADDRESS(4+MOD(IF(G2236&lt;$E$2+1,G2236,$E$2+$E$2+2-G2236)-A2236+2*$E$2+1,2*$E$2+1),3)))</f>
        <v>Player 10</v>
      </c>
      <c r="D2236" s="3" t="str">
        <f ca="1" t="shared" si="75"/>
        <v>Player 26</v>
      </c>
      <c r="E2236" s="3"/>
      <c r="F2236" s="3"/>
      <c r="G2236">
        <f>1+MOD(A2236+D2200-2,2*$E$2+1)</f>
        <v>25</v>
      </c>
    </row>
    <row r="2244" spans="1:6" ht="12.75">
      <c r="A2244" t="s">
        <v>46</v>
      </c>
      <c r="C2244" s="1" t="s">
        <v>47</v>
      </c>
      <c r="D2244" s="2">
        <v>27</v>
      </c>
      <c r="F2244"/>
    </row>
    <row r="2245" spans="3:6" ht="12.75">
      <c r="C2245" s="1" t="s">
        <v>48</v>
      </c>
      <c r="D2245" s="2" t="str">
        <f ca="1">INDIRECT(ADDRESS(3+D2244,3))</f>
        <v>Player 27</v>
      </c>
      <c r="F2245"/>
    </row>
    <row r="2246" ht="12.75">
      <c r="F2246"/>
    </row>
    <row r="2247" spans="1:7" ht="12.75">
      <c r="A2247" s="3" t="s">
        <v>51</v>
      </c>
      <c r="B2247" s="13" t="s">
        <v>5</v>
      </c>
      <c r="C2247" s="4" t="s">
        <v>11</v>
      </c>
      <c r="D2247" s="3" t="s">
        <v>10</v>
      </c>
      <c r="E2247" s="5" t="s">
        <v>3</v>
      </c>
      <c r="F2247" s="3" t="s">
        <v>4</v>
      </c>
      <c r="G2247" t="s">
        <v>49</v>
      </c>
    </row>
    <row r="2248" spans="1:7" ht="12.75">
      <c r="A2248" s="3">
        <v>1</v>
      </c>
      <c r="B2248" s="4">
        <f>IF(G2248=$E$2+1,0,IF(G2248&lt;$E$2+1,G2248,$E$2+$E$2+2-G2248))</f>
        <v>7</v>
      </c>
      <c r="C2248" s="4" t="str">
        <f ca="1">IF(G2248=$E$2+1,D2245,INDIRECT(ADDRESS(4+MOD(IF(G2248&lt;$E$2+1,G2248,$E$2+$E$2+2-G2248)-A2248+2*$E$2+1,2*$E$2+1),3)))</f>
        <v>Player 7</v>
      </c>
      <c r="D2248" s="3" t="str">
        <f aca="true" ca="1" t="shared" si="78" ref="D2248:D2280">IF(G2248=$E$2+1,$F$3,INDIRECT(ADDRESS(4+MOD(IF(G2248&lt;$E$2+1,$E$2+$E$2+2-G2248,G2248)-A2248+2*$E$2+1,2*$E$2+1),3)))</f>
        <v>Player 27</v>
      </c>
      <c r="E2248" s="5"/>
      <c r="F2248" s="3"/>
      <c r="G2248">
        <f>1+MOD(A2248+D2244-2,2*$E$2+1)</f>
        <v>27</v>
      </c>
    </row>
    <row r="2249" spans="1:7" ht="12.75">
      <c r="A2249" s="3">
        <v>2</v>
      </c>
      <c r="B2249" s="4">
        <f aca="true" t="shared" si="79" ref="B2249:B2268">IF(G2249=$E$2+1,0,IF(G2249&lt;$E$2+1,G2249,$E$2+$E$2+2-G2249))</f>
        <v>6</v>
      </c>
      <c r="C2249" s="4" t="str">
        <f ca="1">IF(G2249=$E$2+1,D2245,INDIRECT(ADDRESS(4+MOD(IF(G2249&lt;$E$2+1,G2249,$E$2+$E$2+2-G2249)-A2249+2*$E$2+1,2*$E$2+1),3)))</f>
        <v>Player 5</v>
      </c>
      <c r="D2249" s="3" t="str">
        <f ca="1" t="shared" si="78"/>
        <v>Player 27</v>
      </c>
      <c r="E2249" s="5"/>
      <c r="F2249" s="3"/>
      <c r="G2249">
        <f>1+MOD(A2249+D2244-2,2*$E$2+1)</f>
        <v>28</v>
      </c>
    </row>
    <row r="2250" spans="1:7" ht="12.75">
      <c r="A2250" s="3">
        <v>3</v>
      </c>
      <c r="B2250" s="4">
        <f t="shared" si="79"/>
        <v>5</v>
      </c>
      <c r="C2250" s="4" t="str">
        <f ca="1">IF(G2250=$E$2+1,D2245,INDIRECT(ADDRESS(4+MOD(IF(G2250&lt;$E$2+1,G2250,$E$2+$E$2+2-G2250)-A2250+2*$E$2+1,2*$E$2+1),3)))</f>
        <v>Player 3</v>
      </c>
      <c r="D2250" s="3" t="str">
        <f ca="1" t="shared" si="78"/>
        <v>Player 27</v>
      </c>
      <c r="E2250" s="3"/>
      <c r="F2250" s="3"/>
      <c r="G2250">
        <f>1+MOD(A2250+D2244-2,2*$E$2+1)</f>
        <v>29</v>
      </c>
    </row>
    <row r="2251" spans="1:7" ht="12.75">
      <c r="A2251" s="3">
        <v>4</v>
      </c>
      <c r="B2251" s="4">
        <f t="shared" si="79"/>
        <v>4</v>
      </c>
      <c r="C2251" s="4" t="str">
        <f ca="1">IF(G2251=$E$2+1,D2245,INDIRECT(ADDRESS(4+MOD(IF(G2251&lt;$E$2+1,G2251,$E$2+$E$2+2-G2251)-A2251+2*$E$2+1,2*$E$2+1),3)))</f>
        <v>Player 1</v>
      </c>
      <c r="D2251" s="3" t="str">
        <f ca="1" t="shared" si="78"/>
        <v>Player 27</v>
      </c>
      <c r="E2251" s="3"/>
      <c r="F2251" s="3"/>
      <c r="G2251">
        <f>1+MOD(A2251+D2244-2,2*$E$2+1)</f>
        <v>30</v>
      </c>
    </row>
    <row r="2252" spans="1:7" ht="12.75">
      <c r="A2252" s="3">
        <v>5</v>
      </c>
      <c r="B2252" s="4">
        <f t="shared" si="79"/>
        <v>3</v>
      </c>
      <c r="C2252" s="4" t="str">
        <f ca="1">IF(G2252=$E$2+1,D2245,INDIRECT(ADDRESS(4+MOD(IF(G2252&lt;$E$2+1,G2252,$E$2+$E$2+2-G2252)-A2252+2*$E$2+1,2*$E$2+1),3)))</f>
        <v>Player 32</v>
      </c>
      <c r="D2252" s="3" t="str">
        <f ca="1" t="shared" si="78"/>
        <v>Player 27</v>
      </c>
      <c r="E2252" s="3"/>
      <c r="F2252" s="3"/>
      <c r="G2252">
        <f>1+MOD(A2252+D2244-2,2*$E$2+1)</f>
        <v>31</v>
      </c>
    </row>
    <row r="2253" spans="1:7" ht="12.75">
      <c r="A2253" s="3">
        <v>6</v>
      </c>
      <c r="B2253" s="4">
        <f t="shared" si="79"/>
        <v>2</v>
      </c>
      <c r="C2253" s="4" t="str">
        <f ca="1">IF(G2253=$E$2+1,D2245,INDIRECT(ADDRESS(4+MOD(IF(G2253&lt;$E$2+1,G2253,$E$2+$E$2+2-G2253)-A2253+2*$E$2+1,2*$E$2+1),3)))</f>
        <v>Player 30</v>
      </c>
      <c r="D2253" s="3" t="str">
        <f ca="1" t="shared" si="78"/>
        <v>Player 27</v>
      </c>
      <c r="E2253" s="3"/>
      <c r="F2253" s="3"/>
      <c r="G2253">
        <f>1+MOD(A2253+D2244-2,2*$E$2+1)</f>
        <v>32</v>
      </c>
    </row>
    <row r="2254" spans="1:7" ht="12.75">
      <c r="A2254" s="3">
        <v>7</v>
      </c>
      <c r="B2254" s="4">
        <f t="shared" si="79"/>
        <v>1</v>
      </c>
      <c r="C2254" s="4" t="str">
        <f ca="1">IF(G2254=$E$2+1,D2245,INDIRECT(ADDRESS(4+MOD(IF(G2254&lt;$E$2+1,G2254,$E$2+$E$2+2-G2254)-A2254+2*$E$2+1,2*$E$2+1),3)))</f>
        <v>Player 28</v>
      </c>
      <c r="D2254" s="3" t="str">
        <f ca="1" t="shared" si="78"/>
        <v>Player 27</v>
      </c>
      <c r="E2254" s="3"/>
      <c r="F2254" s="3"/>
      <c r="G2254">
        <f>1+MOD(A2254+D2244-2,2*$E$2+1)</f>
        <v>33</v>
      </c>
    </row>
    <row r="2255" spans="1:7" ht="12.75">
      <c r="A2255" s="3">
        <v>8</v>
      </c>
      <c r="B2255" s="4">
        <f t="shared" si="79"/>
        <v>1</v>
      </c>
      <c r="C2255" s="4" t="str">
        <f ca="1">IF(G2255=$E$2+1,D2245,INDIRECT(ADDRESS(4+MOD(IF(G2255&lt;$E$2+1,G2255,$E$2+$E$2+2-G2255)-A2255+2*$E$2+1,2*$E$2+1),3)))</f>
        <v>Player 27</v>
      </c>
      <c r="D2255" s="3" t="str">
        <f ca="1" t="shared" si="78"/>
        <v>Player 26</v>
      </c>
      <c r="E2255" s="3"/>
      <c r="F2255" s="3"/>
      <c r="G2255">
        <f>1+MOD(A2255+D2244-2,2*$E$2+1)</f>
        <v>1</v>
      </c>
    </row>
    <row r="2256" spans="1:7" ht="12.75">
      <c r="A2256" s="3">
        <v>9</v>
      </c>
      <c r="B2256" s="4">
        <f t="shared" si="79"/>
        <v>2</v>
      </c>
      <c r="C2256" s="4" t="str">
        <f ca="1">IF(G2256=$E$2+1,D2245,INDIRECT(ADDRESS(4+MOD(IF(G2256&lt;$E$2+1,G2256,$E$2+$E$2+2-G2256)-A2256+2*$E$2+1,2*$E$2+1),3)))</f>
        <v>Player 27</v>
      </c>
      <c r="D2256" s="3" t="str">
        <f ca="1" t="shared" si="78"/>
        <v>Player 24</v>
      </c>
      <c r="E2256" s="3"/>
      <c r="F2256" s="3"/>
      <c r="G2256">
        <f>1+MOD(A2256+D2244-2,2*$E$2+1)</f>
        <v>2</v>
      </c>
    </row>
    <row r="2257" spans="1:7" ht="12.75">
      <c r="A2257" s="3">
        <v>10</v>
      </c>
      <c r="B2257" s="4">
        <f t="shared" si="79"/>
        <v>3</v>
      </c>
      <c r="C2257" s="4" t="str">
        <f ca="1">IF(G2257=$E$2+1,D2245,INDIRECT(ADDRESS(4+MOD(IF(G2257&lt;$E$2+1,G2257,$E$2+$E$2+2-G2257)-A2257+2*$E$2+1,2*$E$2+1),3)))</f>
        <v>Player 27</v>
      </c>
      <c r="D2257" s="3" t="str">
        <f ca="1" t="shared" si="78"/>
        <v>Player 22</v>
      </c>
      <c r="E2257" s="3"/>
      <c r="F2257" s="3"/>
      <c r="G2257">
        <f>1+MOD(A2257+D2244-2,2*$E$2+1)</f>
        <v>3</v>
      </c>
    </row>
    <row r="2258" spans="1:7" ht="12.75">
      <c r="A2258" s="3">
        <v>11</v>
      </c>
      <c r="B2258" s="4">
        <f t="shared" si="79"/>
        <v>4</v>
      </c>
      <c r="C2258" s="4" t="str">
        <f ca="1">IF(G2258=$E$2+1,D2245,INDIRECT(ADDRESS(4+MOD(IF(G2258&lt;$E$2+1,G2258,$E$2+$E$2+2-G2258)-A2258+2*$E$2+1,2*$E$2+1),3)))</f>
        <v>Player 27</v>
      </c>
      <c r="D2258" s="3" t="str">
        <f ca="1" t="shared" si="78"/>
        <v>Player 20</v>
      </c>
      <c r="E2258" s="3"/>
      <c r="F2258" s="3"/>
      <c r="G2258">
        <f>1+MOD(A2258+D2244-2,2*$E$2+1)</f>
        <v>4</v>
      </c>
    </row>
    <row r="2259" spans="1:7" ht="12.75">
      <c r="A2259" s="3">
        <v>12</v>
      </c>
      <c r="B2259" s="4">
        <f t="shared" si="79"/>
        <v>5</v>
      </c>
      <c r="C2259" s="4" t="str">
        <f ca="1">IF(G2259=$E$2+1,D2245,INDIRECT(ADDRESS(4+MOD(IF(G2259&lt;$E$2+1,G2259,$E$2+$E$2+2-G2259)-A2259+2*$E$2+1,2*$E$2+1),3)))</f>
        <v>Player 27</v>
      </c>
      <c r="D2259" s="3" t="str">
        <f ca="1" t="shared" si="78"/>
        <v>Player 18</v>
      </c>
      <c r="E2259" s="3"/>
      <c r="F2259" s="3"/>
      <c r="G2259">
        <f>1+MOD(A2259+D2244-2,2*$E$2+1)</f>
        <v>5</v>
      </c>
    </row>
    <row r="2260" spans="1:7" ht="12.75">
      <c r="A2260" s="3">
        <v>13</v>
      </c>
      <c r="B2260" s="4">
        <f t="shared" si="79"/>
        <v>6</v>
      </c>
      <c r="C2260" s="4" t="str">
        <f ca="1">IF(G2260=$E$2+1,D2245,INDIRECT(ADDRESS(4+MOD(IF(G2260&lt;$E$2+1,G2260,$E$2+$E$2+2-G2260)-A2260+2*$E$2+1,2*$E$2+1),3)))</f>
        <v>Player 27</v>
      </c>
      <c r="D2260" s="3" t="str">
        <f ca="1" t="shared" si="78"/>
        <v>Player 16</v>
      </c>
      <c r="E2260" s="3"/>
      <c r="F2260" s="3"/>
      <c r="G2260">
        <f>1+MOD(A2260+D2244-2,2*$E$2+1)</f>
        <v>6</v>
      </c>
    </row>
    <row r="2261" spans="1:7" ht="12.75">
      <c r="A2261" s="3">
        <v>14</v>
      </c>
      <c r="B2261" s="4">
        <f t="shared" si="79"/>
        <v>7</v>
      </c>
      <c r="C2261" s="4" t="str">
        <f ca="1">IF(G2261=$E$2+1,D2245,INDIRECT(ADDRESS(4+MOD(IF(G2261&lt;$E$2+1,G2261,$E$2+$E$2+2-G2261)-A2261+2*$E$2+1,2*$E$2+1),3)))</f>
        <v>Player 27</v>
      </c>
      <c r="D2261" s="3" t="str">
        <f ca="1" t="shared" si="78"/>
        <v>Player 14</v>
      </c>
      <c r="E2261" s="3"/>
      <c r="F2261" s="3"/>
      <c r="G2261">
        <f>1+MOD(A2261+D2244-2,2*$E$2+1)</f>
        <v>7</v>
      </c>
    </row>
    <row r="2262" spans="1:7" ht="12.75">
      <c r="A2262" s="3">
        <v>15</v>
      </c>
      <c r="B2262" s="4">
        <f t="shared" si="79"/>
        <v>8</v>
      </c>
      <c r="C2262" s="4" t="str">
        <f ca="1">IF(G2262=$E$2+1,D2245,INDIRECT(ADDRESS(4+MOD(IF(G2262&lt;$E$2+1,G2262,$E$2+$E$2+2-G2262)-A2262+2*$E$2+1,2*$E$2+1),3)))</f>
        <v>Player 27</v>
      </c>
      <c r="D2262" s="3" t="str">
        <f ca="1" t="shared" si="78"/>
        <v>Player 12</v>
      </c>
      <c r="E2262" s="3"/>
      <c r="F2262" s="3"/>
      <c r="G2262">
        <f>1+MOD(A2262+D2244-2,2*$E$2+1)</f>
        <v>8</v>
      </c>
    </row>
    <row r="2263" spans="1:7" ht="12.75">
      <c r="A2263" s="3">
        <v>16</v>
      </c>
      <c r="B2263" s="4">
        <f t="shared" si="79"/>
        <v>9</v>
      </c>
      <c r="C2263" s="4" t="str">
        <f ca="1">IF(G2263=$E$2+1,D2245,INDIRECT(ADDRESS(4+MOD(IF(G2263&lt;$E$2+1,G2263,$E$2+$E$2+2-G2263)-A2263+2*$E$2+1,2*$E$2+1),3)))</f>
        <v>Player 27</v>
      </c>
      <c r="D2263" s="3" t="str">
        <f ca="1" t="shared" si="78"/>
        <v>Player 10</v>
      </c>
      <c r="E2263" s="3"/>
      <c r="F2263" s="3"/>
      <c r="G2263">
        <f>1+MOD(A2263+D2244-2,2*$E$2+1)</f>
        <v>9</v>
      </c>
    </row>
    <row r="2264" spans="1:7" ht="12.75">
      <c r="A2264" s="3">
        <v>17</v>
      </c>
      <c r="B2264" s="4">
        <f t="shared" si="79"/>
        <v>10</v>
      </c>
      <c r="C2264" s="4" t="str">
        <f ca="1">IF(G2264=$E$2+1,D2245,INDIRECT(ADDRESS(4+MOD(IF(G2264&lt;$E$2+1,G2264,$E$2+$E$2+2-G2264)-A2264+2*$E$2+1,2*$E$2+1),3)))</f>
        <v>Player 27</v>
      </c>
      <c r="D2264" s="3" t="str">
        <f ca="1" t="shared" si="78"/>
        <v>Player 8</v>
      </c>
      <c r="E2264" s="3"/>
      <c r="F2264" s="3"/>
      <c r="G2264">
        <f>1+MOD(A2264+D2244-2,2*$E$2+1)</f>
        <v>10</v>
      </c>
    </row>
    <row r="2265" spans="1:7" ht="12.75">
      <c r="A2265" s="3">
        <v>18</v>
      </c>
      <c r="B2265" s="4">
        <f t="shared" si="79"/>
        <v>11</v>
      </c>
      <c r="C2265" s="4" t="str">
        <f ca="1">IF(G2265=$E$2+1,D2245,INDIRECT(ADDRESS(4+MOD(IF(G2265&lt;$E$2+1,G2265,$E$2+$E$2+2-G2265)-A2265+2*$E$2+1,2*$E$2+1),3)))</f>
        <v>Player 27</v>
      </c>
      <c r="D2265" s="3" t="str">
        <f ca="1" t="shared" si="78"/>
        <v>Player 6</v>
      </c>
      <c r="E2265" s="3"/>
      <c r="F2265" s="3"/>
      <c r="G2265">
        <f>1+MOD(A2265+D2244-2,2*$E$2+1)</f>
        <v>11</v>
      </c>
    </row>
    <row r="2266" spans="1:7" ht="12.75">
      <c r="A2266" s="3">
        <v>19</v>
      </c>
      <c r="B2266" s="4">
        <f t="shared" si="79"/>
        <v>12</v>
      </c>
      <c r="C2266" s="4" t="str">
        <f ca="1">IF(G2266=$E$2+1,D2245,INDIRECT(ADDRESS(4+MOD(IF(G2266&lt;$E$2+1,G2266,$E$2+$E$2+2-G2266)-A2266+2*$E$2+1,2*$E$2+1),3)))</f>
        <v>Player 27</v>
      </c>
      <c r="D2266" s="3" t="str">
        <f ca="1" t="shared" si="78"/>
        <v>Player 4</v>
      </c>
      <c r="E2266" s="3"/>
      <c r="F2266" s="3"/>
      <c r="G2266">
        <f>1+MOD(A2266+D2244-2,2*$E$2+1)</f>
        <v>12</v>
      </c>
    </row>
    <row r="2267" spans="1:7" ht="12.75">
      <c r="A2267" s="3">
        <v>20</v>
      </c>
      <c r="B2267" s="4">
        <f t="shared" si="79"/>
        <v>13</v>
      </c>
      <c r="C2267" s="4" t="str">
        <f ca="1">IF(G2267=$E$2+1,D2245,INDIRECT(ADDRESS(4+MOD(IF(G2267&lt;$E$2+1,G2267,$E$2+$E$2+2-G2267)-A2267+2*$E$2+1,2*$E$2+1),3)))</f>
        <v>Player 27</v>
      </c>
      <c r="D2267" s="3" t="str">
        <f ca="1" t="shared" si="78"/>
        <v>Player 2</v>
      </c>
      <c r="E2267" s="3"/>
      <c r="F2267" s="3"/>
      <c r="G2267">
        <f>1+MOD(A2267+D2244-2,2*$E$2+1)</f>
        <v>13</v>
      </c>
    </row>
    <row r="2268" spans="1:7" ht="12.75">
      <c r="A2268" s="3">
        <v>21</v>
      </c>
      <c r="B2268" s="4">
        <f t="shared" si="79"/>
        <v>14</v>
      </c>
      <c r="C2268" s="4" t="str">
        <f ca="1">IF(G2268=$E$2+1,D2245,INDIRECT(ADDRESS(4+MOD(IF(G2268&lt;$E$2+1,G2268,$E$2+$E$2+2-G2268)-A2268+2*$E$2+1,2*$E$2+1),3)))</f>
        <v>Player 27</v>
      </c>
      <c r="D2268" s="3" t="str">
        <f ca="1" t="shared" si="78"/>
        <v>Player 33 or Rest</v>
      </c>
      <c r="E2268" s="3"/>
      <c r="F2268" s="3"/>
      <c r="G2268">
        <f>1+MOD(A2268+D2244-2,2*$E$2+1)</f>
        <v>14</v>
      </c>
    </row>
    <row r="2269" spans="1:7" ht="12.75">
      <c r="A2269" s="3">
        <v>22</v>
      </c>
      <c r="B2269" s="4">
        <f>IF(G2269=$E$2+1,0,IF(G2269&lt;$E$2+1,G2269,$E$2+$E$2+2-G2269))</f>
        <v>15</v>
      </c>
      <c r="C2269" s="4" t="str">
        <f ca="1">IF(G2269=$E$2+1,D2245,INDIRECT(ADDRESS(4+MOD(IF(G2269&lt;$E$2+1,G2269,$E$2+$E$2+2-G2269)-A2269+2*$E$2+1,2*$E$2+1),3)))</f>
        <v>Player 27</v>
      </c>
      <c r="D2269" s="3" t="str">
        <f ca="1" t="shared" si="78"/>
        <v>Player 31</v>
      </c>
      <c r="E2269" s="3"/>
      <c r="F2269" s="3"/>
      <c r="G2269">
        <f>1+MOD(A2269+D2244-2,2*$E$2+1)</f>
        <v>15</v>
      </c>
    </row>
    <row r="2270" spans="1:7" ht="12.75">
      <c r="A2270" s="3">
        <v>23</v>
      </c>
      <c r="B2270" s="4">
        <f>IF(G2270=$E$2+1,0,IF(G2270&lt;$E$2+1,G2270,$E$2+$E$2+2-G2270))</f>
        <v>16</v>
      </c>
      <c r="C2270" s="4" t="str">
        <f ca="1">IF(G2270=$E$2+1,D2245,INDIRECT(ADDRESS(4+MOD(IF(G2270&lt;$E$2+1,G2270,$E$2+$E$2+2-G2270)-A2270+2*$E$2+1,2*$E$2+1),3)))</f>
        <v>Player 27</v>
      </c>
      <c r="D2270" s="3" t="str">
        <f ca="1" t="shared" si="78"/>
        <v>Player 29</v>
      </c>
      <c r="E2270" s="3"/>
      <c r="F2270" s="3"/>
      <c r="G2270">
        <f>1+MOD(A2270+D2244-2,2*$E$2+1)</f>
        <v>16</v>
      </c>
    </row>
    <row r="2271" spans="1:7" ht="12.75">
      <c r="A2271" s="3">
        <v>24</v>
      </c>
      <c r="B2271" s="4">
        <f aca="true" t="shared" si="80" ref="B2271:B2280">IF(G2271=$E$2+1,0,IF(G2271&lt;$E$2+1,G2271,$E$2+$E$2+2-G2271))</f>
        <v>0</v>
      </c>
      <c r="C2271" s="4" t="str">
        <f ca="1">IF(G2271=$E$2+1,D2245,INDIRECT(ADDRESS(4+MOD(IF(G2271&lt;$E$2+1,G2271,$E$2+$E$2+2-G2271)-A2271+2*$E$2+1,2*$E$2+1),3)))</f>
        <v>Player 27</v>
      </c>
      <c r="D2271" s="3" t="str">
        <f ca="1" t="shared" si="78"/>
        <v>Rest</v>
      </c>
      <c r="E2271" s="3"/>
      <c r="F2271" s="3"/>
      <c r="G2271">
        <f>1+MOD(A2271+D2244-2,2*$E$2+1)</f>
        <v>17</v>
      </c>
    </row>
    <row r="2272" spans="1:7" ht="12.75">
      <c r="A2272" s="3">
        <v>25</v>
      </c>
      <c r="B2272" s="4">
        <f t="shared" si="80"/>
        <v>16</v>
      </c>
      <c r="C2272" s="4" t="str">
        <f ca="1">IF(G2272=$E$2+1,D2245,INDIRECT(ADDRESS(4+MOD(IF(G2272&lt;$E$2+1,G2272,$E$2+$E$2+2-G2272)-A2272+2*$E$2+1,2*$E$2+1),3)))</f>
        <v>Player 25</v>
      </c>
      <c r="D2272" s="3" t="str">
        <f ca="1" t="shared" si="78"/>
        <v>Player 27</v>
      </c>
      <c r="E2272" s="3"/>
      <c r="F2272" s="3"/>
      <c r="G2272">
        <f>1+MOD(A2272+D2244-2,2*$E$2+1)</f>
        <v>18</v>
      </c>
    </row>
    <row r="2273" spans="1:7" ht="12.75">
      <c r="A2273" s="3">
        <v>26</v>
      </c>
      <c r="B2273" s="4">
        <f t="shared" si="80"/>
        <v>15</v>
      </c>
      <c r="C2273" s="4" t="str">
        <f ca="1">IF(G2273=$E$2+1,D2245,INDIRECT(ADDRESS(4+MOD(IF(G2273&lt;$E$2+1,G2273,$E$2+$E$2+2-G2273)-A2273+2*$E$2+1,2*$E$2+1),3)))</f>
        <v>Player 23</v>
      </c>
      <c r="D2273" s="3" t="str">
        <f ca="1" t="shared" si="78"/>
        <v>Player 27</v>
      </c>
      <c r="E2273" s="3"/>
      <c r="F2273" s="3"/>
      <c r="G2273">
        <f>1+MOD(A2273+D2244-2,2*$E$2+1)</f>
        <v>19</v>
      </c>
    </row>
    <row r="2274" spans="1:7" ht="12.75">
      <c r="A2274" s="3">
        <v>27</v>
      </c>
      <c r="B2274" s="4">
        <f t="shared" si="80"/>
        <v>14</v>
      </c>
      <c r="C2274" s="4" t="str">
        <f ca="1">IF(G2274=$E$2+1,D2245,INDIRECT(ADDRESS(4+MOD(IF(G2274&lt;$E$2+1,G2274,$E$2+$E$2+2-G2274)-A2274+2*$E$2+1,2*$E$2+1),3)))</f>
        <v>Player 21</v>
      </c>
      <c r="D2274" s="3" t="str">
        <f ca="1" t="shared" si="78"/>
        <v>Player 27</v>
      </c>
      <c r="E2274" s="3"/>
      <c r="F2274" s="3"/>
      <c r="G2274">
        <f>1+MOD(A2274+D2244-2,2*$E$2+1)</f>
        <v>20</v>
      </c>
    </row>
    <row r="2275" spans="1:7" ht="12.75">
      <c r="A2275" s="3">
        <v>28</v>
      </c>
      <c r="B2275" s="4">
        <f t="shared" si="80"/>
        <v>13</v>
      </c>
      <c r="C2275" s="4" t="str">
        <f ca="1">IF(G2275=$E$2+1,D2245,INDIRECT(ADDRESS(4+MOD(IF(G2275&lt;$E$2+1,G2275,$E$2+$E$2+2-G2275)-A2275+2*$E$2+1,2*$E$2+1),3)))</f>
        <v>Player 19</v>
      </c>
      <c r="D2275" s="3" t="str">
        <f ca="1" t="shared" si="78"/>
        <v>Player 27</v>
      </c>
      <c r="E2275" s="3"/>
      <c r="F2275" s="3"/>
      <c r="G2275">
        <f>1+MOD(A2275+D2244-2,2*$E$2+1)</f>
        <v>21</v>
      </c>
    </row>
    <row r="2276" spans="1:7" ht="12.75">
      <c r="A2276" s="3">
        <v>29</v>
      </c>
      <c r="B2276" s="4">
        <f t="shared" si="80"/>
        <v>12</v>
      </c>
      <c r="C2276" s="4" t="str">
        <f ca="1">IF(G2276=$E$2+1,D2245,INDIRECT(ADDRESS(4+MOD(IF(G2276&lt;$E$2+1,G2276,$E$2+$E$2+2-G2276)-A2276+2*$E$2+1,2*$E$2+1),3)))</f>
        <v>Player 17</v>
      </c>
      <c r="D2276" s="3" t="str">
        <f ca="1" t="shared" si="78"/>
        <v>Player 27</v>
      </c>
      <c r="E2276" s="3"/>
      <c r="F2276" s="3"/>
      <c r="G2276">
        <f>1+MOD(A2276+D2244-2,2*$E$2+1)</f>
        <v>22</v>
      </c>
    </row>
    <row r="2277" spans="1:7" ht="12.75">
      <c r="A2277" s="3">
        <v>30</v>
      </c>
      <c r="B2277" s="4">
        <f t="shared" si="80"/>
        <v>11</v>
      </c>
      <c r="C2277" s="4" t="str">
        <f ca="1">IF(G2277=$E$2+1,D2245,INDIRECT(ADDRESS(4+MOD(IF(G2277&lt;$E$2+1,G2277,$E$2+$E$2+2-G2277)-A2277+2*$E$2+1,2*$E$2+1),3)))</f>
        <v>Player 15</v>
      </c>
      <c r="D2277" s="3" t="str">
        <f ca="1" t="shared" si="78"/>
        <v>Player 27</v>
      </c>
      <c r="E2277" s="3"/>
      <c r="F2277" s="3"/>
      <c r="G2277">
        <f>1+MOD(A2277+D2244-2,2*$E$2+1)</f>
        <v>23</v>
      </c>
    </row>
    <row r="2278" spans="1:7" ht="12.75">
      <c r="A2278" s="3">
        <v>31</v>
      </c>
      <c r="B2278" s="4">
        <f t="shared" si="80"/>
        <v>10</v>
      </c>
      <c r="C2278" s="4" t="str">
        <f ca="1">IF(G2278=$E$2+1,D2245,INDIRECT(ADDRESS(4+MOD(IF(G2278&lt;$E$2+1,G2278,$E$2+$E$2+2-G2278)-A2278+2*$E$2+1,2*$E$2+1),3)))</f>
        <v>Player 13</v>
      </c>
      <c r="D2278" s="3" t="str">
        <f ca="1" t="shared" si="78"/>
        <v>Player 27</v>
      </c>
      <c r="E2278" s="3"/>
      <c r="F2278" s="3"/>
      <c r="G2278">
        <f>1+MOD(A2278+D2244-2,2*$E$2+1)</f>
        <v>24</v>
      </c>
    </row>
    <row r="2279" spans="1:7" ht="12.75">
      <c r="A2279" s="3">
        <v>32</v>
      </c>
      <c r="B2279" s="4">
        <f t="shared" si="80"/>
        <v>9</v>
      </c>
      <c r="C2279" s="4" t="str">
        <f ca="1">IF(G2279=$E$2+1,D2245,INDIRECT(ADDRESS(4+MOD(IF(G2279&lt;$E$2+1,G2279,$E$2+$E$2+2-G2279)-A2279+2*$E$2+1,2*$E$2+1),3)))</f>
        <v>Player 11</v>
      </c>
      <c r="D2279" s="3" t="str">
        <f ca="1" t="shared" si="78"/>
        <v>Player 27</v>
      </c>
      <c r="E2279" s="3"/>
      <c r="F2279" s="3"/>
      <c r="G2279">
        <f>1+MOD(A2279+D2244-2,2*$E$2+1)</f>
        <v>25</v>
      </c>
    </row>
    <row r="2280" spans="1:7" ht="12.75">
      <c r="A2280" s="3">
        <v>33</v>
      </c>
      <c r="B2280" s="4">
        <f t="shared" si="80"/>
        <v>8</v>
      </c>
      <c r="C2280" s="4" t="str">
        <f ca="1">IF(G2280=$E$2+1,D2245,INDIRECT(ADDRESS(4+MOD(IF(G2280&lt;$E$2+1,G2280,$E$2+$E$2+2-G2280)-A2280+2*$E$2+1,2*$E$2+1),3)))</f>
        <v>Player 9</v>
      </c>
      <c r="D2280" s="3" t="str">
        <f ca="1" t="shared" si="78"/>
        <v>Player 27</v>
      </c>
      <c r="E2280" s="3"/>
      <c r="F2280" s="3"/>
      <c r="G2280">
        <f>1+MOD(A2280+D2244-2,2*$E$2+1)</f>
        <v>26</v>
      </c>
    </row>
    <row r="2288" spans="1:6" ht="12.75">
      <c r="A2288" t="s">
        <v>46</v>
      </c>
      <c r="C2288" s="1" t="s">
        <v>47</v>
      </c>
      <c r="D2288" s="2">
        <v>28</v>
      </c>
      <c r="F2288"/>
    </row>
    <row r="2289" spans="3:6" ht="12.75">
      <c r="C2289" s="1" t="s">
        <v>48</v>
      </c>
      <c r="D2289" s="2" t="str">
        <f ca="1">INDIRECT(ADDRESS(3+D2288,3))</f>
        <v>Player 28</v>
      </c>
      <c r="F2289"/>
    </row>
    <row r="2290" ht="12.75">
      <c r="F2290"/>
    </row>
    <row r="2291" spans="1:7" ht="12.75">
      <c r="A2291" s="3" t="s">
        <v>51</v>
      </c>
      <c r="B2291" s="13" t="s">
        <v>5</v>
      </c>
      <c r="C2291" s="4" t="s">
        <v>11</v>
      </c>
      <c r="D2291" s="3" t="s">
        <v>10</v>
      </c>
      <c r="E2291" s="5" t="s">
        <v>3</v>
      </c>
      <c r="F2291" s="3" t="s">
        <v>4</v>
      </c>
      <c r="G2291" t="s">
        <v>49</v>
      </c>
    </row>
    <row r="2292" spans="1:7" ht="12.75">
      <c r="A2292" s="3">
        <v>1</v>
      </c>
      <c r="B2292" s="4">
        <f>IF(G2292=$E$2+1,0,IF(G2292&lt;$E$2+1,G2292,$E$2+$E$2+2-G2292))</f>
        <v>6</v>
      </c>
      <c r="C2292" s="4" t="str">
        <f ca="1">IF(G2292=$E$2+1,D2289,INDIRECT(ADDRESS(4+MOD(IF(G2292&lt;$E$2+1,G2292,$E$2+$E$2+2-G2292)-A2292+2*$E$2+1,2*$E$2+1),3)))</f>
        <v>Player 6</v>
      </c>
      <c r="D2292" s="3" t="str">
        <f aca="true" ca="1" t="shared" si="81" ref="D2292:D2324">IF(G2292=$E$2+1,$F$3,INDIRECT(ADDRESS(4+MOD(IF(G2292&lt;$E$2+1,$E$2+$E$2+2-G2292,G2292)-A2292+2*$E$2+1,2*$E$2+1),3)))</f>
        <v>Player 28</v>
      </c>
      <c r="E2292" s="5"/>
      <c r="F2292" s="3"/>
      <c r="G2292">
        <f>1+MOD(A2292+D2288-2,2*$E$2+1)</f>
        <v>28</v>
      </c>
    </row>
    <row r="2293" spans="1:7" ht="12.75">
      <c r="A2293" s="3">
        <v>2</v>
      </c>
      <c r="B2293" s="4">
        <f aca="true" t="shared" si="82" ref="B2293:B2312">IF(G2293=$E$2+1,0,IF(G2293&lt;$E$2+1,G2293,$E$2+$E$2+2-G2293))</f>
        <v>5</v>
      </c>
      <c r="C2293" s="4" t="str">
        <f ca="1">IF(G2293=$E$2+1,D2289,INDIRECT(ADDRESS(4+MOD(IF(G2293&lt;$E$2+1,G2293,$E$2+$E$2+2-G2293)-A2293+2*$E$2+1,2*$E$2+1),3)))</f>
        <v>Player 4</v>
      </c>
      <c r="D2293" s="3" t="str">
        <f ca="1" t="shared" si="81"/>
        <v>Player 28</v>
      </c>
      <c r="E2293" s="5"/>
      <c r="F2293" s="3"/>
      <c r="G2293">
        <f>1+MOD(A2293+D2288-2,2*$E$2+1)</f>
        <v>29</v>
      </c>
    </row>
    <row r="2294" spans="1:7" ht="12.75">
      <c r="A2294" s="3">
        <v>3</v>
      </c>
      <c r="B2294" s="4">
        <f t="shared" si="82"/>
        <v>4</v>
      </c>
      <c r="C2294" s="4" t="str">
        <f ca="1">IF(G2294=$E$2+1,D2289,INDIRECT(ADDRESS(4+MOD(IF(G2294&lt;$E$2+1,G2294,$E$2+$E$2+2-G2294)-A2294+2*$E$2+1,2*$E$2+1),3)))</f>
        <v>Player 2</v>
      </c>
      <c r="D2294" s="3" t="str">
        <f ca="1" t="shared" si="81"/>
        <v>Player 28</v>
      </c>
      <c r="E2294" s="3"/>
      <c r="F2294" s="3"/>
      <c r="G2294">
        <f>1+MOD(A2294+D2288-2,2*$E$2+1)</f>
        <v>30</v>
      </c>
    </row>
    <row r="2295" spans="1:7" ht="12.75">
      <c r="A2295" s="3">
        <v>4</v>
      </c>
      <c r="B2295" s="4">
        <f t="shared" si="82"/>
        <v>3</v>
      </c>
      <c r="C2295" s="4" t="str">
        <f ca="1">IF(G2295=$E$2+1,D2289,INDIRECT(ADDRESS(4+MOD(IF(G2295&lt;$E$2+1,G2295,$E$2+$E$2+2-G2295)-A2295+2*$E$2+1,2*$E$2+1),3)))</f>
        <v>Player 33 or Rest</v>
      </c>
      <c r="D2295" s="3" t="str">
        <f ca="1" t="shared" si="81"/>
        <v>Player 28</v>
      </c>
      <c r="E2295" s="3"/>
      <c r="F2295" s="3"/>
      <c r="G2295">
        <f>1+MOD(A2295+D2288-2,2*$E$2+1)</f>
        <v>31</v>
      </c>
    </row>
    <row r="2296" spans="1:7" ht="12.75">
      <c r="A2296" s="3">
        <v>5</v>
      </c>
      <c r="B2296" s="4">
        <f t="shared" si="82"/>
        <v>2</v>
      </c>
      <c r="C2296" s="4" t="str">
        <f ca="1">IF(G2296=$E$2+1,D2289,INDIRECT(ADDRESS(4+MOD(IF(G2296&lt;$E$2+1,G2296,$E$2+$E$2+2-G2296)-A2296+2*$E$2+1,2*$E$2+1),3)))</f>
        <v>Player 31</v>
      </c>
      <c r="D2296" s="3" t="str">
        <f ca="1" t="shared" si="81"/>
        <v>Player 28</v>
      </c>
      <c r="E2296" s="3"/>
      <c r="F2296" s="3"/>
      <c r="G2296">
        <f>1+MOD(A2296+D2288-2,2*$E$2+1)</f>
        <v>32</v>
      </c>
    </row>
    <row r="2297" spans="1:7" ht="12.75">
      <c r="A2297" s="3">
        <v>6</v>
      </c>
      <c r="B2297" s="4">
        <f t="shared" si="82"/>
        <v>1</v>
      </c>
      <c r="C2297" s="4" t="str">
        <f ca="1">IF(G2297=$E$2+1,D2289,INDIRECT(ADDRESS(4+MOD(IF(G2297&lt;$E$2+1,G2297,$E$2+$E$2+2-G2297)-A2297+2*$E$2+1,2*$E$2+1),3)))</f>
        <v>Player 29</v>
      </c>
      <c r="D2297" s="3" t="str">
        <f ca="1" t="shared" si="81"/>
        <v>Player 28</v>
      </c>
      <c r="E2297" s="3"/>
      <c r="F2297" s="3"/>
      <c r="G2297">
        <f>1+MOD(A2297+D2288-2,2*$E$2+1)</f>
        <v>33</v>
      </c>
    </row>
    <row r="2298" spans="1:7" ht="12.75">
      <c r="A2298" s="3">
        <v>7</v>
      </c>
      <c r="B2298" s="4">
        <f t="shared" si="82"/>
        <v>1</v>
      </c>
      <c r="C2298" s="4" t="str">
        <f ca="1">IF(G2298=$E$2+1,D2289,INDIRECT(ADDRESS(4+MOD(IF(G2298&lt;$E$2+1,G2298,$E$2+$E$2+2-G2298)-A2298+2*$E$2+1,2*$E$2+1),3)))</f>
        <v>Player 28</v>
      </c>
      <c r="D2298" s="3" t="str">
        <f ca="1" t="shared" si="81"/>
        <v>Player 27</v>
      </c>
      <c r="E2298" s="3"/>
      <c r="F2298" s="3"/>
      <c r="G2298">
        <f>1+MOD(A2298+D2288-2,2*$E$2+1)</f>
        <v>1</v>
      </c>
    </row>
    <row r="2299" spans="1:7" ht="12.75">
      <c r="A2299" s="3">
        <v>8</v>
      </c>
      <c r="B2299" s="4">
        <f t="shared" si="82"/>
        <v>2</v>
      </c>
      <c r="C2299" s="4" t="str">
        <f ca="1">IF(G2299=$E$2+1,D2289,INDIRECT(ADDRESS(4+MOD(IF(G2299&lt;$E$2+1,G2299,$E$2+$E$2+2-G2299)-A2299+2*$E$2+1,2*$E$2+1),3)))</f>
        <v>Player 28</v>
      </c>
      <c r="D2299" s="3" t="str">
        <f ca="1" t="shared" si="81"/>
        <v>Player 25</v>
      </c>
      <c r="E2299" s="3"/>
      <c r="F2299" s="3"/>
      <c r="G2299">
        <f>1+MOD(A2299+D2288-2,2*$E$2+1)</f>
        <v>2</v>
      </c>
    </row>
    <row r="2300" spans="1:7" ht="12.75">
      <c r="A2300" s="3">
        <v>9</v>
      </c>
      <c r="B2300" s="4">
        <f t="shared" si="82"/>
        <v>3</v>
      </c>
      <c r="C2300" s="4" t="str">
        <f ca="1">IF(G2300=$E$2+1,D2289,INDIRECT(ADDRESS(4+MOD(IF(G2300&lt;$E$2+1,G2300,$E$2+$E$2+2-G2300)-A2300+2*$E$2+1,2*$E$2+1),3)))</f>
        <v>Player 28</v>
      </c>
      <c r="D2300" s="3" t="str">
        <f ca="1" t="shared" si="81"/>
        <v>Player 23</v>
      </c>
      <c r="E2300" s="3"/>
      <c r="F2300" s="3"/>
      <c r="G2300">
        <f>1+MOD(A2300+D2288-2,2*$E$2+1)</f>
        <v>3</v>
      </c>
    </row>
    <row r="2301" spans="1:7" ht="12.75">
      <c r="A2301" s="3">
        <v>10</v>
      </c>
      <c r="B2301" s="4">
        <f t="shared" si="82"/>
        <v>4</v>
      </c>
      <c r="C2301" s="4" t="str">
        <f ca="1">IF(G2301=$E$2+1,D2289,INDIRECT(ADDRESS(4+MOD(IF(G2301&lt;$E$2+1,G2301,$E$2+$E$2+2-G2301)-A2301+2*$E$2+1,2*$E$2+1),3)))</f>
        <v>Player 28</v>
      </c>
      <c r="D2301" s="3" t="str">
        <f ca="1" t="shared" si="81"/>
        <v>Player 21</v>
      </c>
      <c r="E2301" s="3"/>
      <c r="F2301" s="3"/>
      <c r="G2301">
        <f>1+MOD(A2301+D2288-2,2*$E$2+1)</f>
        <v>4</v>
      </c>
    </row>
    <row r="2302" spans="1:7" ht="12.75">
      <c r="A2302" s="3">
        <v>11</v>
      </c>
      <c r="B2302" s="4">
        <f t="shared" si="82"/>
        <v>5</v>
      </c>
      <c r="C2302" s="4" t="str">
        <f ca="1">IF(G2302=$E$2+1,D2289,INDIRECT(ADDRESS(4+MOD(IF(G2302&lt;$E$2+1,G2302,$E$2+$E$2+2-G2302)-A2302+2*$E$2+1,2*$E$2+1),3)))</f>
        <v>Player 28</v>
      </c>
      <c r="D2302" s="3" t="str">
        <f ca="1" t="shared" si="81"/>
        <v>Player 19</v>
      </c>
      <c r="E2302" s="3"/>
      <c r="F2302" s="3"/>
      <c r="G2302">
        <f>1+MOD(A2302+D2288-2,2*$E$2+1)</f>
        <v>5</v>
      </c>
    </row>
    <row r="2303" spans="1:7" ht="12.75">
      <c r="A2303" s="3">
        <v>12</v>
      </c>
      <c r="B2303" s="4">
        <f t="shared" si="82"/>
        <v>6</v>
      </c>
      <c r="C2303" s="4" t="str">
        <f ca="1">IF(G2303=$E$2+1,D2289,INDIRECT(ADDRESS(4+MOD(IF(G2303&lt;$E$2+1,G2303,$E$2+$E$2+2-G2303)-A2303+2*$E$2+1,2*$E$2+1),3)))</f>
        <v>Player 28</v>
      </c>
      <c r="D2303" s="3" t="str">
        <f ca="1" t="shared" si="81"/>
        <v>Player 17</v>
      </c>
      <c r="E2303" s="3"/>
      <c r="F2303" s="3"/>
      <c r="G2303">
        <f>1+MOD(A2303+D2288-2,2*$E$2+1)</f>
        <v>6</v>
      </c>
    </row>
    <row r="2304" spans="1:7" ht="12.75">
      <c r="A2304" s="3">
        <v>13</v>
      </c>
      <c r="B2304" s="4">
        <f t="shared" si="82"/>
        <v>7</v>
      </c>
      <c r="C2304" s="4" t="str">
        <f ca="1">IF(G2304=$E$2+1,D2289,INDIRECT(ADDRESS(4+MOD(IF(G2304&lt;$E$2+1,G2304,$E$2+$E$2+2-G2304)-A2304+2*$E$2+1,2*$E$2+1),3)))</f>
        <v>Player 28</v>
      </c>
      <c r="D2304" s="3" t="str">
        <f ca="1" t="shared" si="81"/>
        <v>Player 15</v>
      </c>
      <c r="E2304" s="3"/>
      <c r="F2304" s="3"/>
      <c r="G2304">
        <f>1+MOD(A2304+D2288-2,2*$E$2+1)</f>
        <v>7</v>
      </c>
    </row>
    <row r="2305" spans="1:7" ht="12.75">
      <c r="A2305" s="3">
        <v>14</v>
      </c>
      <c r="B2305" s="4">
        <f t="shared" si="82"/>
        <v>8</v>
      </c>
      <c r="C2305" s="4" t="str">
        <f ca="1">IF(G2305=$E$2+1,D2289,INDIRECT(ADDRESS(4+MOD(IF(G2305&lt;$E$2+1,G2305,$E$2+$E$2+2-G2305)-A2305+2*$E$2+1,2*$E$2+1),3)))</f>
        <v>Player 28</v>
      </c>
      <c r="D2305" s="3" t="str">
        <f ca="1" t="shared" si="81"/>
        <v>Player 13</v>
      </c>
      <c r="E2305" s="3"/>
      <c r="F2305" s="3"/>
      <c r="G2305">
        <f>1+MOD(A2305+D2288-2,2*$E$2+1)</f>
        <v>8</v>
      </c>
    </row>
    <row r="2306" spans="1:7" ht="12.75">
      <c r="A2306" s="3">
        <v>15</v>
      </c>
      <c r="B2306" s="4">
        <f t="shared" si="82"/>
        <v>9</v>
      </c>
      <c r="C2306" s="4" t="str">
        <f ca="1">IF(G2306=$E$2+1,D2289,INDIRECT(ADDRESS(4+MOD(IF(G2306&lt;$E$2+1,G2306,$E$2+$E$2+2-G2306)-A2306+2*$E$2+1,2*$E$2+1),3)))</f>
        <v>Player 28</v>
      </c>
      <c r="D2306" s="3" t="str">
        <f ca="1" t="shared" si="81"/>
        <v>Player 11</v>
      </c>
      <c r="E2306" s="3"/>
      <c r="F2306" s="3"/>
      <c r="G2306">
        <f>1+MOD(A2306+D2288-2,2*$E$2+1)</f>
        <v>9</v>
      </c>
    </row>
    <row r="2307" spans="1:7" ht="12.75">
      <c r="A2307" s="3">
        <v>16</v>
      </c>
      <c r="B2307" s="4">
        <f t="shared" si="82"/>
        <v>10</v>
      </c>
      <c r="C2307" s="4" t="str">
        <f ca="1">IF(G2307=$E$2+1,D2289,INDIRECT(ADDRESS(4+MOD(IF(G2307&lt;$E$2+1,G2307,$E$2+$E$2+2-G2307)-A2307+2*$E$2+1,2*$E$2+1),3)))</f>
        <v>Player 28</v>
      </c>
      <c r="D2307" s="3" t="str">
        <f ca="1" t="shared" si="81"/>
        <v>Player 9</v>
      </c>
      <c r="E2307" s="3"/>
      <c r="F2307" s="3"/>
      <c r="G2307">
        <f>1+MOD(A2307+D2288-2,2*$E$2+1)</f>
        <v>10</v>
      </c>
    </row>
    <row r="2308" spans="1:7" ht="12.75">
      <c r="A2308" s="3">
        <v>17</v>
      </c>
      <c r="B2308" s="4">
        <f t="shared" si="82"/>
        <v>11</v>
      </c>
      <c r="C2308" s="4" t="str">
        <f ca="1">IF(G2308=$E$2+1,D2289,INDIRECT(ADDRESS(4+MOD(IF(G2308&lt;$E$2+1,G2308,$E$2+$E$2+2-G2308)-A2308+2*$E$2+1,2*$E$2+1),3)))</f>
        <v>Player 28</v>
      </c>
      <c r="D2308" s="3" t="str">
        <f ca="1" t="shared" si="81"/>
        <v>Player 7</v>
      </c>
      <c r="E2308" s="3"/>
      <c r="F2308" s="3"/>
      <c r="G2308">
        <f>1+MOD(A2308+D2288-2,2*$E$2+1)</f>
        <v>11</v>
      </c>
    </row>
    <row r="2309" spans="1:7" ht="12.75">
      <c r="A2309" s="3">
        <v>18</v>
      </c>
      <c r="B2309" s="4">
        <f t="shared" si="82"/>
        <v>12</v>
      </c>
      <c r="C2309" s="4" t="str">
        <f ca="1">IF(G2309=$E$2+1,D2289,INDIRECT(ADDRESS(4+MOD(IF(G2309&lt;$E$2+1,G2309,$E$2+$E$2+2-G2309)-A2309+2*$E$2+1,2*$E$2+1),3)))</f>
        <v>Player 28</v>
      </c>
      <c r="D2309" s="3" t="str">
        <f ca="1" t="shared" si="81"/>
        <v>Player 5</v>
      </c>
      <c r="E2309" s="3"/>
      <c r="F2309" s="3"/>
      <c r="G2309">
        <f>1+MOD(A2309+D2288-2,2*$E$2+1)</f>
        <v>12</v>
      </c>
    </row>
    <row r="2310" spans="1:7" ht="12.75">
      <c r="A2310" s="3">
        <v>19</v>
      </c>
      <c r="B2310" s="4">
        <f t="shared" si="82"/>
        <v>13</v>
      </c>
      <c r="C2310" s="4" t="str">
        <f ca="1">IF(G2310=$E$2+1,D2289,INDIRECT(ADDRESS(4+MOD(IF(G2310&lt;$E$2+1,G2310,$E$2+$E$2+2-G2310)-A2310+2*$E$2+1,2*$E$2+1),3)))</f>
        <v>Player 28</v>
      </c>
      <c r="D2310" s="3" t="str">
        <f ca="1" t="shared" si="81"/>
        <v>Player 3</v>
      </c>
      <c r="E2310" s="3"/>
      <c r="F2310" s="3"/>
      <c r="G2310">
        <f>1+MOD(A2310+D2288-2,2*$E$2+1)</f>
        <v>13</v>
      </c>
    </row>
    <row r="2311" spans="1:7" ht="12.75">
      <c r="A2311" s="3">
        <v>20</v>
      </c>
      <c r="B2311" s="4">
        <f t="shared" si="82"/>
        <v>14</v>
      </c>
      <c r="C2311" s="4" t="str">
        <f ca="1">IF(G2311=$E$2+1,D2289,INDIRECT(ADDRESS(4+MOD(IF(G2311&lt;$E$2+1,G2311,$E$2+$E$2+2-G2311)-A2311+2*$E$2+1,2*$E$2+1),3)))</f>
        <v>Player 28</v>
      </c>
      <c r="D2311" s="3" t="str">
        <f ca="1" t="shared" si="81"/>
        <v>Player 1</v>
      </c>
      <c r="E2311" s="3"/>
      <c r="F2311" s="3"/>
      <c r="G2311">
        <f>1+MOD(A2311+D2288-2,2*$E$2+1)</f>
        <v>14</v>
      </c>
    </row>
    <row r="2312" spans="1:7" ht="12.75">
      <c r="A2312" s="3">
        <v>21</v>
      </c>
      <c r="B2312" s="4">
        <f t="shared" si="82"/>
        <v>15</v>
      </c>
      <c r="C2312" s="4" t="str">
        <f ca="1">IF(G2312=$E$2+1,D2289,INDIRECT(ADDRESS(4+MOD(IF(G2312&lt;$E$2+1,G2312,$E$2+$E$2+2-G2312)-A2312+2*$E$2+1,2*$E$2+1),3)))</f>
        <v>Player 28</v>
      </c>
      <c r="D2312" s="3" t="str">
        <f ca="1" t="shared" si="81"/>
        <v>Player 32</v>
      </c>
      <c r="E2312" s="3"/>
      <c r="F2312" s="3"/>
      <c r="G2312">
        <f>1+MOD(A2312+D2288-2,2*$E$2+1)</f>
        <v>15</v>
      </c>
    </row>
    <row r="2313" spans="1:7" ht="12.75">
      <c r="A2313" s="3">
        <v>22</v>
      </c>
      <c r="B2313" s="4">
        <f>IF(G2313=$E$2+1,0,IF(G2313&lt;$E$2+1,G2313,$E$2+$E$2+2-G2313))</f>
        <v>16</v>
      </c>
      <c r="C2313" s="4" t="str">
        <f ca="1">IF(G2313=$E$2+1,D2289,INDIRECT(ADDRESS(4+MOD(IF(G2313&lt;$E$2+1,G2313,$E$2+$E$2+2-G2313)-A2313+2*$E$2+1,2*$E$2+1),3)))</f>
        <v>Player 28</v>
      </c>
      <c r="D2313" s="3" t="str">
        <f ca="1" t="shared" si="81"/>
        <v>Player 30</v>
      </c>
      <c r="E2313" s="3"/>
      <c r="F2313" s="3"/>
      <c r="G2313">
        <f>1+MOD(A2313+D2288-2,2*$E$2+1)</f>
        <v>16</v>
      </c>
    </row>
    <row r="2314" spans="1:7" ht="12.75">
      <c r="A2314" s="3">
        <v>23</v>
      </c>
      <c r="B2314" s="4">
        <f>IF(G2314=$E$2+1,0,IF(G2314&lt;$E$2+1,G2314,$E$2+$E$2+2-G2314))</f>
        <v>0</v>
      </c>
      <c r="C2314" s="4" t="str">
        <f ca="1">IF(G2314=$E$2+1,D2289,INDIRECT(ADDRESS(4+MOD(IF(G2314&lt;$E$2+1,G2314,$E$2+$E$2+2-G2314)-A2314+2*$E$2+1,2*$E$2+1),3)))</f>
        <v>Player 28</v>
      </c>
      <c r="D2314" s="3" t="str">
        <f ca="1" t="shared" si="81"/>
        <v>Rest</v>
      </c>
      <c r="E2314" s="3"/>
      <c r="F2314" s="3"/>
      <c r="G2314">
        <f>1+MOD(A2314+D2288-2,2*$E$2+1)</f>
        <v>17</v>
      </c>
    </row>
    <row r="2315" spans="1:7" ht="12.75">
      <c r="A2315" s="3">
        <v>24</v>
      </c>
      <c r="B2315" s="4">
        <f aca="true" t="shared" si="83" ref="B2315:B2324">IF(G2315=$E$2+1,0,IF(G2315&lt;$E$2+1,G2315,$E$2+$E$2+2-G2315))</f>
        <v>16</v>
      </c>
      <c r="C2315" s="4" t="str">
        <f ca="1">IF(G2315=$E$2+1,D2289,INDIRECT(ADDRESS(4+MOD(IF(G2315&lt;$E$2+1,G2315,$E$2+$E$2+2-G2315)-A2315+2*$E$2+1,2*$E$2+1),3)))</f>
        <v>Player 26</v>
      </c>
      <c r="D2315" s="3" t="str">
        <f ca="1" t="shared" si="81"/>
        <v>Player 28</v>
      </c>
      <c r="E2315" s="3"/>
      <c r="F2315" s="3"/>
      <c r="G2315">
        <f>1+MOD(A2315+D2288-2,2*$E$2+1)</f>
        <v>18</v>
      </c>
    </row>
    <row r="2316" spans="1:7" ht="12.75">
      <c r="A2316" s="3">
        <v>25</v>
      </c>
      <c r="B2316" s="4">
        <f t="shared" si="83"/>
        <v>15</v>
      </c>
      <c r="C2316" s="4" t="str">
        <f ca="1">IF(G2316=$E$2+1,D2289,INDIRECT(ADDRESS(4+MOD(IF(G2316&lt;$E$2+1,G2316,$E$2+$E$2+2-G2316)-A2316+2*$E$2+1,2*$E$2+1),3)))</f>
        <v>Player 24</v>
      </c>
      <c r="D2316" s="3" t="str">
        <f ca="1" t="shared" si="81"/>
        <v>Player 28</v>
      </c>
      <c r="E2316" s="3"/>
      <c r="F2316" s="3"/>
      <c r="G2316">
        <f>1+MOD(A2316+D2288-2,2*$E$2+1)</f>
        <v>19</v>
      </c>
    </row>
    <row r="2317" spans="1:7" ht="12.75">
      <c r="A2317" s="3">
        <v>26</v>
      </c>
      <c r="B2317" s="4">
        <f t="shared" si="83"/>
        <v>14</v>
      </c>
      <c r="C2317" s="4" t="str">
        <f ca="1">IF(G2317=$E$2+1,D2289,INDIRECT(ADDRESS(4+MOD(IF(G2317&lt;$E$2+1,G2317,$E$2+$E$2+2-G2317)-A2317+2*$E$2+1,2*$E$2+1),3)))</f>
        <v>Player 22</v>
      </c>
      <c r="D2317" s="3" t="str">
        <f ca="1" t="shared" si="81"/>
        <v>Player 28</v>
      </c>
      <c r="E2317" s="3"/>
      <c r="F2317" s="3"/>
      <c r="G2317">
        <f>1+MOD(A2317+D2288-2,2*$E$2+1)</f>
        <v>20</v>
      </c>
    </row>
    <row r="2318" spans="1:7" ht="12.75">
      <c r="A2318" s="3">
        <v>27</v>
      </c>
      <c r="B2318" s="4">
        <f t="shared" si="83"/>
        <v>13</v>
      </c>
      <c r="C2318" s="4" t="str">
        <f ca="1">IF(G2318=$E$2+1,D2289,INDIRECT(ADDRESS(4+MOD(IF(G2318&lt;$E$2+1,G2318,$E$2+$E$2+2-G2318)-A2318+2*$E$2+1,2*$E$2+1),3)))</f>
        <v>Player 20</v>
      </c>
      <c r="D2318" s="3" t="str">
        <f ca="1" t="shared" si="81"/>
        <v>Player 28</v>
      </c>
      <c r="E2318" s="3"/>
      <c r="F2318" s="3"/>
      <c r="G2318">
        <f>1+MOD(A2318+D2288-2,2*$E$2+1)</f>
        <v>21</v>
      </c>
    </row>
    <row r="2319" spans="1:7" ht="12.75">
      <c r="A2319" s="3">
        <v>28</v>
      </c>
      <c r="B2319" s="4">
        <f t="shared" si="83"/>
        <v>12</v>
      </c>
      <c r="C2319" s="4" t="str">
        <f ca="1">IF(G2319=$E$2+1,D2289,INDIRECT(ADDRESS(4+MOD(IF(G2319&lt;$E$2+1,G2319,$E$2+$E$2+2-G2319)-A2319+2*$E$2+1,2*$E$2+1),3)))</f>
        <v>Player 18</v>
      </c>
      <c r="D2319" s="3" t="str">
        <f ca="1" t="shared" si="81"/>
        <v>Player 28</v>
      </c>
      <c r="E2319" s="3"/>
      <c r="F2319" s="3"/>
      <c r="G2319">
        <f>1+MOD(A2319+D2288-2,2*$E$2+1)</f>
        <v>22</v>
      </c>
    </row>
    <row r="2320" spans="1:7" ht="12.75">
      <c r="A2320" s="3">
        <v>29</v>
      </c>
      <c r="B2320" s="4">
        <f t="shared" si="83"/>
        <v>11</v>
      </c>
      <c r="C2320" s="4" t="str">
        <f ca="1">IF(G2320=$E$2+1,D2289,INDIRECT(ADDRESS(4+MOD(IF(G2320&lt;$E$2+1,G2320,$E$2+$E$2+2-G2320)-A2320+2*$E$2+1,2*$E$2+1),3)))</f>
        <v>Player 16</v>
      </c>
      <c r="D2320" s="3" t="str">
        <f ca="1" t="shared" si="81"/>
        <v>Player 28</v>
      </c>
      <c r="E2320" s="3"/>
      <c r="F2320" s="3"/>
      <c r="G2320">
        <f>1+MOD(A2320+D2288-2,2*$E$2+1)</f>
        <v>23</v>
      </c>
    </row>
    <row r="2321" spans="1:7" ht="12.75">
      <c r="A2321" s="3">
        <v>30</v>
      </c>
      <c r="B2321" s="4">
        <f t="shared" si="83"/>
        <v>10</v>
      </c>
      <c r="C2321" s="4" t="str">
        <f ca="1">IF(G2321=$E$2+1,D2289,INDIRECT(ADDRESS(4+MOD(IF(G2321&lt;$E$2+1,G2321,$E$2+$E$2+2-G2321)-A2321+2*$E$2+1,2*$E$2+1),3)))</f>
        <v>Player 14</v>
      </c>
      <c r="D2321" s="3" t="str">
        <f ca="1" t="shared" si="81"/>
        <v>Player 28</v>
      </c>
      <c r="E2321" s="3"/>
      <c r="F2321" s="3"/>
      <c r="G2321">
        <f>1+MOD(A2321+D2288-2,2*$E$2+1)</f>
        <v>24</v>
      </c>
    </row>
    <row r="2322" spans="1:7" ht="12.75">
      <c r="A2322" s="3">
        <v>31</v>
      </c>
      <c r="B2322" s="4">
        <f t="shared" si="83"/>
        <v>9</v>
      </c>
      <c r="C2322" s="4" t="str">
        <f ca="1">IF(G2322=$E$2+1,D2289,INDIRECT(ADDRESS(4+MOD(IF(G2322&lt;$E$2+1,G2322,$E$2+$E$2+2-G2322)-A2322+2*$E$2+1,2*$E$2+1),3)))</f>
        <v>Player 12</v>
      </c>
      <c r="D2322" s="3" t="str">
        <f ca="1" t="shared" si="81"/>
        <v>Player 28</v>
      </c>
      <c r="E2322" s="3"/>
      <c r="F2322" s="3"/>
      <c r="G2322">
        <f>1+MOD(A2322+D2288-2,2*$E$2+1)</f>
        <v>25</v>
      </c>
    </row>
    <row r="2323" spans="1:7" ht="12.75">
      <c r="A2323" s="3">
        <v>32</v>
      </c>
      <c r="B2323" s="4">
        <f t="shared" si="83"/>
        <v>8</v>
      </c>
      <c r="C2323" s="4" t="str">
        <f ca="1">IF(G2323=$E$2+1,D2289,INDIRECT(ADDRESS(4+MOD(IF(G2323&lt;$E$2+1,G2323,$E$2+$E$2+2-G2323)-A2323+2*$E$2+1,2*$E$2+1),3)))</f>
        <v>Player 10</v>
      </c>
      <c r="D2323" s="3" t="str">
        <f ca="1" t="shared" si="81"/>
        <v>Player 28</v>
      </c>
      <c r="E2323" s="3"/>
      <c r="F2323" s="3"/>
      <c r="G2323">
        <f>1+MOD(A2323+D2288-2,2*$E$2+1)</f>
        <v>26</v>
      </c>
    </row>
    <row r="2324" spans="1:7" ht="12.75">
      <c r="A2324" s="3">
        <v>33</v>
      </c>
      <c r="B2324" s="4">
        <f t="shared" si="83"/>
        <v>7</v>
      </c>
      <c r="C2324" s="4" t="str">
        <f ca="1">IF(G2324=$E$2+1,D2289,INDIRECT(ADDRESS(4+MOD(IF(G2324&lt;$E$2+1,G2324,$E$2+$E$2+2-G2324)-A2324+2*$E$2+1,2*$E$2+1),3)))</f>
        <v>Player 8</v>
      </c>
      <c r="D2324" s="3" t="str">
        <f ca="1" t="shared" si="81"/>
        <v>Player 28</v>
      </c>
      <c r="E2324" s="3"/>
      <c r="F2324" s="3"/>
      <c r="G2324">
        <f>1+MOD(A2324+D2288-2,2*$E$2+1)</f>
        <v>27</v>
      </c>
    </row>
    <row r="2332" spans="1:6" ht="12.75">
      <c r="A2332" t="s">
        <v>46</v>
      </c>
      <c r="C2332" s="1" t="s">
        <v>47</v>
      </c>
      <c r="D2332" s="2">
        <v>29</v>
      </c>
      <c r="F2332"/>
    </row>
    <row r="2333" spans="3:6" ht="12.75">
      <c r="C2333" s="1" t="s">
        <v>48</v>
      </c>
      <c r="D2333" s="2" t="str">
        <f ca="1">INDIRECT(ADDRESS(3+D2332,3))</f>
        <v>Player 29</v>
      </c>
      <c r="F2333"/>
    </row>
    <row r="2334" ht="12.75">
      <c r="F2334"/>
    </row>
    <row r="2335" spans="1:7" ht="12.75">
      <c r="A2335" s="3" t="s">
        <v>51</v>
      </c>
      <c r="B2335" s="13" t="s">
        <v>5</v>
      </c>
      <c r="C2335" s="4" t="s">
        <v>11</v>
      </c>
      <c r="D2335" s="3" t="s">
        <v>10</v>
      </c>
      <c r="E2335" s="5" t="s">
        <v>3</v>
      </c>
      <c r="F2335" s="3" t="s">
        <v>4</v>
      </c>
      <c r="G2335" t="s">
        <v>49</v>
      </c>
    </row>
    <row r="2336" spans="1:7" ht="12.75">
      <c r="A2336" s="3">
        <v>1</v>
      </c>
      <c r="B2336" s="4">
        <f>IF(G2336=$E$2+1,0,IF(G2336&lt;$E$2+1,G2336,$E$2+$E$2+2-G2336))</f>
        <v>5</v>
      </c>
      <c r="C2336" s="4" t="str">
        <f ca="1">IF(G2336=$E$2+1,D2333,INDIRECT(ADDRESS(4+MOD(IF(G2336&lt;$E$2+1,G2336,$E$2+$E$2+2-G2336)-A2336+2*$E$2+1,2*$E$2+1),3)))</f>
        <v>Player 5</v>
      </c>
      <c r="D2336" s="3" t="str">
        <f aca="true" ca="1" t="shared" si="84" ref="D2336:D2368">IF(G2336=$E$2+1,$F$3,INDIRECT(ADDRESS(4+MOD(IF(G2336&lt;$E$2+1,$E$2+$E$2+2-G2336,G2336)-A2336+2*$E$2+1,2*$E$2+1),3)))</f>
        <v>Player 29</v>
      </c>
      <c r="E2336" s="5"/>
      <c r="F2336" s="3"/>
      <c r="G2336">
        <f>1+MOD(A2336+D2332-2,2*$E$2+1)</f>
        <v>29</v>
      </c>
    </row>
    <row r="2337" spans="1:7" ht="12.75">
      <c r="A2337" s="3">
        <v>2</v>
      </c>
      <c r="B2337" s="4">
        <f aca="true" t="shared" si="85" ref="B2337:B2356">IF(G2337=$E$2+1,0,IF(G2337&lt;$E$2+1,G2337,$E$2+$E$2+2-G2337))</f>
        <v>4</v>
      </c>
      <c r="C2337" s="4" t="str">
        <f ca="1">IF(G2337=$E$2+1,D2333,INDIRECT(ADDRESS(4+MOD(IF(G2337&lt;$E$2+1,G2337,$E$2+$E$2+2-G2337)-A2337+2*$E$2+1,2*$E$2+1),3)))</f>
        <v>Player 3</v>
      </c>
      <c r="D2337" s="3" t="str">
        <f ca="1" t="shared" si="84"/>
        <v>Player 29</v>
      </c>
      <c r="E2337" s="5"/>
      <c r="F2337" s="3"/>
      <c r="G2337">
        <f>1+MOD(A2337+D2332-2,2*$E$2+1)</f>
        <v>30</v>
      </c>
    </row>
    <row r="2338" spans="1:7" ht="12.75">
      <c r="A2338" s="3">
        <v>3</v>
      </c>
      <c r="B2338" s="4">
        <f t="shared" si="85"/>
        <v>3</v>
      </c>
      <c r="C2338" s="4" t="str">
        <f ca="1">IF(G2338=$E$2+1,D2333,INDIRECT(ADDRESS(4+MOD(IF(G2338&lt;$E$2+1,G2338,$E$2+$E$2+2-G2338)-A2338+2*$E$2+1,2*$E$2+1),3)))</f>
        <v>Player 1</v>
      </c>
      <c r="D2338" s="3" t="str">
        <f ca="1" t="shared" si="84"/>
        <v>Player 29</v>
      </c>
      <c r="E2338" s="3"/>
      <c r="F2338" s="3"/>
      <c r="G2338">
        <f>1+MOD(A2338+D2332-2,2*$E$2+1)</f>
        <v>31</v>
      </c>
    </row>
    <row r="2339" spans="1:7" ht="12.75">
      <c r="A2339" s="3">
        <v>4</v>
      </c>
      <c r="B2339" s="4">
        <f t="shared" si="85"/>
        <v>2</v>
      </c>
      <c r="C2339" s="4" t="str">
        <f ca="1">IF(G2339=$E$2+1,D2333,INDIRECT(ADDRESS(4+MOD(IF(G2339&lt;$E$2+1,G2339,$E$2+$E$2+2-G2339)-A2339+2*$E$2+1,2*$E$2+1),3)))</f>
        <v>Player 32</v>
      </c>
      <c r="D2339" s="3" t="str">
        <f ca="1" t="shared" si="84"/>
        <v>Player 29</v>
      </c>
      <c r="E2339" s="3"/>
      <c r="F2339" s="3"/>
      <c r="G2339">
        <f>1+MOD(A2339+D2332-2,2*$E$2+1)</f>
        <v>32</v>
      </c>
    </row>
    <row r="2340" spans="1:7" ht="12.75">
      <c r="A2340" s="3">
        <v>5</v>
      </c>
      <c r="B2340" s="4">
        <f t="shared" si="85"/>
        <v>1</v>
      </c>
      <c r="C2340" s="4" t="str">
        <f ca="1">IF(G2340=$E$2+1,D2333,INDIRECT(ADDRESS(4+MOD(IF(G2340&lt;$E$2+1,G2340,$E$2+$E$2+2-G2340)-A2340+2*$E$2+1,2*$E$2+1),3)))</f>
        <v>Player 30</v>
      </c>
      <c r="D2340" s="3" t="str">
        <f ca="1" t="shared" si="84"/>
        <v>Player 29</v>
      </c>
      <c r="E2340" s="3"/>
      <c r="F2340" s="3"/>
      <c r="G2340">
        <f>1+MOD(A2340+D2332-2,2*$E$2+1)</f>
        <v>33</v>
      </c>
    </row>
    <row r="2341" spans="1:7" ht="12.75">
      <c r="A2341" s="3">
        <v>6</v>
      </c>
      <c r="B2341" s="4">
        <f t="shared" si="85"/>
        <v>1</v>
      </c>
      <c r="C2341" s="4" t="str">
        <f ca="1">IF(G2341=$E$2+1,D2333,INDIRECT(ADDRESS(4+MOD(IF(G2341&lt;$E$2+1,G2341,$E$2+$E$2+2-G2341)-A2341+2*$E$2+1,2*$E$2+1),3)))</f>
        <v>Player 29</v>
      </c>
      <c r="D2341" s="3" t="str">
        <f ca="1" t="shared" si="84"/>
        <v>Player 28</v>
      </c>
      <c r="E2341" s="3"/>
      <c r="F2341" s="3"/>
      <c r="G2341">
        <f>1+MOD(A2341+D2332-2,2*$E$2+1)</f>
        <v>1</v>
      </c>
    </row>
    <row r="2342" spans="1:7" ht="12.75">
      <c r="A2342" s="3">
        <v>7</v>
      </c>
      <c r="B2342" s="4">
        <f t="shared" si="85"/>
        <v>2</v>
      </c>
      <c r="C2342" s="4" t="str">
        <f ca="1">IF(G2342=$E$2+1,D2333,INDIRECT(ADDRESS(4+MOD(IF(G2342&lt;$E$2+1,G2342,$E$2+$E$2+2-G2342)-A2342+2*$E$2+1,2*$E$2+1),3)))</f>
        <v>Player 29</v>
      </c>
      <c r="D2342" s="3" t="str">
        <f ca="1" t="shared" si="84"/>
        <v>Player 26</v>
      </c>
      <c r="E2342" s="3"/>
      <c r="F2342" s="3"/>
      <c r="G2342">
        <f>1+MOD(A2342+D2332-2,2*$E$2+1)</f>
        <v>2</v>
      </c>
    </row>
    <row r="2343" spans="1:7" ht="12.75">
      <c r="A2343" s="3">
        <v>8</v>
      </c>
      <c r="B2343" s="4">
        <f t="shared" si="85"/>
        <v>3</v>
      </c>
      <c r="C2343" s="4" t="str">
        <f ca="1">IF(G2343=$E$2+1,D2333,INDIRECT(ADDRESS(4+MOD(IF(G2343&lt;$E$2+1,G2343,$E$2+$E$2+2-G2343)-A2343+2*$E$2+1,2*$E$2+1),3)))</f>
        <v>Player 29</v>
      </c>
      <c r="D2343" s="3" t="str">
        <f ca="1" t="shared" si="84"/>
        <v>Player 24</v>
      </c>
      <c r="E2343" s="3"/>
      <c r="F2343" s="3"/>
      <c r="G2343">
        <f>1+MOD(A2343+D2332-2,2*$E$2+1)</f>
        <v>3</v>
      </c>
    </row>
    <row r="2344" spans="1:7" ht="12.75">
      <c r="A2344" s="3">
        <v>9</v>
      </c>
      <c r="B2344" s="4">
        <f t="shared" si="85"/>
        <v>4</v>
      </c>
      <c r="C2344" s="4" t="str">
        <f ca="1">IF(G2344=$E$2+1,D2333,INDIRECT(ADDRESS(4+MOD(IF(G2344&lt;$E$2+1,G2344,$E$2+$E$2+2-G2344)-A2344+2*$E$2+1,2*$E$2+1),3)))</f>
        <v>Player 29</v>
      </c>
      <c r="D2344" s="3" t="str">
        <f ca="1" t="shared" si="84"/>
        <v>Player 22</v>
      </c>
      <c r="E2344" s="3"/>
      <c r="F2344" s="3"/>
      <c r="G2344">
        <f>1+MOD(A2344+D2332-2,2*$E$2+1)</f>
        <v>4</v>
      </c>
    </row>
    <row r="2345" spans="1:7" ht="12.75">
      <c r="A2345" s="3">
        <v>10</v>
      </c>
      <c r="B2345" s="4">
        <f t="shared" si="85"/>
        <v>5</v>
      </c>
      <c r="C2345" s="4" t="str">
        <f ca="1">IF(G2345=$E$2+1,D2333,INDIRECT(ADDRESS(4+MOD(IF(G2345&lt;$E$2+1,G2345,$E$2+$E$2+2-G2345)-A2345+2*$E$2+1,2*$E$2+1),3)))</f>
        <v>Player 29</v>
      </c>
      <c r="D2345" s="3" t="str">
        <f ca="1" t="shared" si="84"/>
        <v>Player 20</v>
      </c>
      <c r="E2345" s="3"/>
      <c r="F2345" s="3"/>
      <c r="G2345">
        <f>1+MOD(A2345+D2332-2,2*$E$2+1)</f>
        <v>5</v>
      </c>
    </row>
    <row r="2346" spans="1:7" ht="12.75">
      <c r="A2346" s="3">
        <v>11</v>
      </c>
      <c r="B2346" s="4">
        <f t="shared" si="85"/>
        <v>6</v>
      </c>
      <c r="C2346" s="4" t="str">
        <f ca="1">IF(G2346=$E$2+1,D2333,INDIRECT(ADDRESS(4+MOD(IF(G2346&lt;$E$2+1,G2346,$E$2+$E$2+2-G2346)-A2346+2*$E$2+1,2*$E$2+1),3)))</f>
        <v>Player 29</v>
      </c>
      <c r="D2346" s="3" t="str">
        <f ca="1" t="shared" si="84"/>
        <v>Player 18</v>
      </c>
      <c r="E2346" s="3"/>
      <c r="F2346" s="3"/>
      <c r="G2346">
        <f>1+MOD(A2346+D2332-2,2*$E$2+1)</f>
        <v>6</v>
      </c>
    </row>
    <row r="2347" spans="1:7" ht="12.75">
      <c r="A2347" s="3">
        <v>12</v>
      </c>
      <c r="B2347" s="4">
        <f t="shared" si="85"/>
        <v>7</v>
      </c>
      <c r="C2347" s="4" t="str">
        <f ca="1">IF(G2347=$E$2+1,D2333,INDIRECT(ADDRESS(4+MOD(IF(G2347&lt;$E$2+1,G2347,$E$2+$E$2+2-G2347)-A2347+2*$E$2+1,2*$E$2+1),3)))</f>
        <v>Player 29</v>
      </c>
      <c r="D2347" s="3" t="str">
        <f ca="1" t="shared" si="84"/>
        <v>Player 16</v>
      </c>
      <c r="E2347" s="3"/>
      <c r="F2347" s="3"/>
      <c r="G2347">
        <f>1+MOD(A2347+D2332-2,2*$E$2+1)</f>
        <v>7</v>
      </c>
    </row>
    <row r="2348" spans="1:7" ht="12.75">
      <c r="A2348" s="3">
        <v>13</v>
      </c>
      <c r="B2348" s="4">
        <f t="shared" si="85"/>
        <v>8</v>
      </c>
      <c r="C2348" s="4" t="str">
        <f ca="1">IF(G2348=$E$2+1,D2333,INDIRECT(ADDRESS(4+MOD(IF(G2348&lt;$E$2+1,G2348,$E$2+$E$2+2-G2348)-A2348+2*$E$2+1,2*$E$2+1),3)))</f>
        <v>Player 29</v>
      </c>
      <c r="D2348" s="3" t="str">
        <f ca="1" t="shared" si="84"/>
        <v>Player 14</v>
      </c>
      <c r="E2348" s="3"/>
      <c r="F2348" s="3"/>
      <c r="G2348">
        <f>1+MOD(A2348+D2332-2,2*$E$2+1)</f>
        <v>8</v>
      </c>
    </row>
    <row r="2349" spans="1:7" ht="12.75">
      <c r="A2349" s="3">
        <v>14</v>
      </c>
      <c r="B2349" s="4">
        <f t="shared" si="85"/>
        <v>9</v>
      </c>
      <c r="C2349" s="4" t="str">
        <f ca="1">IF(G2349=$E$2+1,D2333,INDIRECT(ADDRESS(4+MOD(IF(G2349&lt;$E$2+1,G2349,$E$2+$E$2+2-G2349)-A2349+2*$E$2+1,2*$E$2+1),3)))</f>
        <v>Player 29</v>
      </c>
      <c r="D2349" s="3" t="str">
        <f ca="1" t="shared" si="84"/>
        <v>Player 12</v>
      </c>
      <c r="E2349" s="3"/>
      <c r="F2349" s="3"/>
      <c r="G2349">
        <f>1+MOD(A2349+D2332-2,2*$E$2+1)</f>
        <v>9</v>
      </c>
    </row>
    <row r="2350" spans="1:7" ht="12.75">
      <c r="A2350" s="3">
        <v>15</v>
      </c>
      <c r="B2350" s="4">
        <f t="shared" si="85"/>
        <v>10</v>
      </c>
      <c r="C2350" s="4" t="str">
        <f ca="1">IF(G2350=$E$2+1,D2333,INDIRECT(ADDRESS(4+MOD(IF(G2350&lt;$E$2+1,G2350,$E$2+$E$2+2-G2350)-A2350+2*$E$2+1,2*$E$2+1),3)))</f>
        <v>Player 29</v>
      </c>
      <c r="D2350" s="3" t="str">
        <f ca="1" t="shared" si="84"/>
        <v>Player 10</v>
      </c>
      <c r="E2350" s="3"/>
      <c r="F2350" s="3"/>
      <c r="G2350">
        <f>1+MOD(A2350+D2332-2,2*$E$2+1)</f>
        <v>10</v>
      </c>
    </row>
    <row r="2351" spans="1:7" ht="12.75">
      <c r="A2351" s="3">
        <v>16</v>
      </c>
      <c r="B2351" s="4">
        <f t="shared" si="85"/>
        <v>11</v>
      </c>
      <c r="C2351" s="4" t="str">
        <f ca="1">IF(G2351=$E$2+1,D2333,INDIRECT(ADDRESS(4+MOD(IF(G2351&lt;$E$2+1,G2351,$E$2+$E$2+2-G2351)-A2351+2*$E$2+1,2*$E$2+1),3)))</f>
        <v>Player 29</v>
      </c>
      <c r="D2351" s="3" t="str">
        <f ca="1" t="shared" si="84"/>
        <v>Player 8</v>
      </c>
      <c r="E2351" s="3"/>
      <c r="F2351" s="3"/>
      <c r="G2351">
        <f>1+MOD(A2351+D2332-2,2*$E$2+1)</f>
        <v>11</v>
      </c>
    </row>
    <row r="2352" spans="1:7" ht="12.75">
      <c r="A2352" s="3">
        <v>17</v>
      </c>
      <c r="B2352" s="4">
        <f t="shared" si="85"/>
        <v>12</v>
      </c>
      <c r="C2352" s="4" t="str">
        <f ca="1">IF(G2352=$E$2+1,D2333,INDIRECT(ADDRESS(4+MOD(IF(G2352&lt;$E$2+1,G2352,$E$2+$E$2+2-G2352)-A2352+2*$E$2+1,2*$E$2+1),3)))</f>
        <v>Player 29</v>
      </c>
      <c r="D2352" s="3" t="str">
        <f ca="1" t="shared" si="84"/>
        <v>Player 6</v>
      </c>
      <c r="E2352" s="3"/>
      <c r="F2352" s="3"/>
      <c r="G2352">
        <f>1+MOD(A2352+D2332-2,2*$E$2+1)</f>
        <v>12</v>
      </c>
    </row>
    <row r="2353" spans="1:7" ht="12.75">
      <c r="A2353" s="3">
        <v>18</v>
      </c>
      <c r="B2353" s="4">
        <f t="shared" si="85"/>
        <v>13</v>
      </c>
      <c r="C2353" s="4" t="str">
        <f ca="1">IF(G2353=$E$2+1,D2333,INDIRECT(ADDRESS(4+MOD(IF(G2353&lt;$E$2+1,G2353,$E$2+$E$2+2-G2353)-A2353+2*$E$2+1,2*$E$2+1),3)))</f>
        <v>Player 29</v>
      </c>
      <c r="D2353" s="3" t="str">
        <f ca="1" t="shared" si="84"/>
        <v>Player 4</v>
      </c>
      <c r="E2353" s="3"/>
      <c r="F2353" s="3"/>
      <c r="G2353">
        <f>1+MOD(A2353+D2332-2,2*$E$2+1)</f>
        <v>13</v>
      </c>
    </row>
    <row r="2354" spans="1:7" ht="12.75">
      <c r="A2354" s="3">
        <v>19</v>
      </c>
      <c r="B2354" s="4">
        <f t="shared" si="85"/>
        <v>14</v>
      </c>
      <c r="C2354" s="4" t="str">
        <f ca="1">IF(G2354=$E$2+1,D2333,INDIRECT(ADDRESS(4+MOD(IF(G2354&lt;$E$2+1,G2354,$E$2+$E$2+2-G2354)-A2354+2*$E$2+1,2*$E$2+1),3)))</f>
        <v>Player 29</v>
      </c>
      <c r="D2354" s="3" t="str">
        <f ca="1" t="shared" si="84"/>
        <v>Player 2</v>
      </c>
      <c r="E2354" s="3"/>
      <c r="F2354" s="3"/>
      <c r="G2354">
        <f>1+MOD(A2354+D2332-2,2*$E$2+1)</f>
        <v>14</v>
      </c>
    </row>
    <row r="2355" spans="1:7" ht="12.75">
      <c r="A2355" s="3">
        <v>20</v>
      </c>
      <c r="B2355" s="4">
        <f t="shared" si="85"/>
        <v>15</v>
      </c>
      <c r="C2355" s="4" t="str">
        <f ca="1">IF(G2355=$E$2+1,D2333,INDIRECT(ADDRESS(4+MOD(IF(G2355&lt;$E$2+1,G2355,$E$2+$E$2+2-G2355)-A2355+2*$E$2+1,2*$E$2+1),3)))</f>
        <v>Player 29</v>
      </c>
      <c r="D2355" s="3" t="str">
        <f ca="1" t="shared" si="84"/>
        <v>Player 33 or Rest</v>
      </c>
      <c r="E2355" s="3"/>
      <c r="F2355" s="3"/>
      <c r="G2355">
        <f>1+MOD(A2355+D2332-2,2*$E$2+1)</f>
        <v>15</v>
      </c>
    </row>
    <row r="2356" spans="1:7" ht="12.75">
      <c r="A2356" s="3">
        <v>21</v>
      </c>
      <c r="B2356" s="4">
        <f t="shared" si="85"/>
        <v>16</v>
      </c>
      <c r="C2356" s="4" t="str">
        <f ca="1">IF(G2356=$E$2+1,D2333,INDIRECT(ADDRESS(4+MOD(IF(G2356&lt;$E$2+1,G2356,$E$2+$E$2+2-G2356)-A2356+2*$E$2+1,2*$E$2+1),3)))</f>
        <v>Player 29</v>
      </c>
      <c r="D2356" s="3" t="str">
        <f ca="1" t="shared" si="84"/>
        <v>Player 31</v>
      </c>
      <c r="E2356" s="3"/>
      <c r="F2356" s="3"/>
      <c r="G2356">
        <f>1+MOD(A2356+D2332-2,2*$E$2+1)</f>
        <v>16</v>
      </c>
    </row>
    <row r="2357" spans="1:7" ht="12.75">
      <c r="A2357" s="3">
        <v>22</v>
      </c>
      <c r="B2357" s="4">
        <f>IF(G2357=$E$2+1,0,IF(G2357&lt;$E$2+1,G2357,$E$2+$E$2+2-G2357))</f>
        <v>0</v>
      </c>
      <c r="C2357" s="4" t="str">
        <f ca="1">IF(G2357=$E$2+1,D2333,INDIRECT(ADDRESS(4+MOD(IF(G2357&lt;$E$2+1,G2357,$E$2+$E$2+2-G2357)-A2357+2*$E$2+1,2*$E$2+1),3)))</f>
        <v>Player 29</v>
      </c>
      <c r="D2357" s="3" t="str">
        <f ca="1" t="shared" si="84"/>
        <v>Rest</v>
      </c>
      <c r="E2357" s="3"/>
      <c r="F2357" s="3"/>
      <c r="G2357">
        <f>1+MOD(A2357+D2332-2,2*$E$2+1)</f>
        <v>17</v>
      </c>
    </row>
    <row r="2358" spans="1:7" ht="12.75">
      <c r="A2358" s="3">
        <v>23</v>
      </c>
      <c r="B2358" s="4">
        <f>IF(G2358=$E$2+1,0,IF(G2358&lt;$E$2+1,G2358,$E$2+$E$2+2-G2358))</f>
        <v>16</v>
      </c>
      <c r="C2358" s="4" t="str">
        <f ca="1">IF(G2358=$E$2+1,D2333,INDIRECT(ADDRESS(4+MOD(IF(G2358&lt;$E$2+1,G2358,$E$2+$E$2+2-G2358)-A2358+2*$E$2+1,2*$E$2+1),3)))</f>
        <v>Player 27</v>
      </c>
      <c r="D2358" s="3" t="str">
        <f ca="1" t="shared" si="84"/>
        <v>Player 29</v>
      </c>
      <c r="E2358" s="3"/>
      <c r="F2358" s="3"/>
      <c r="G2358">
        <f>1+MOD(A2358+D2332-2,2*$E$2+1)</f>
        <v>18</v>
      </c>
    </row>
    <row r="2359" spans="1:7" ht="12.75">
      <c r="A2359" s="3">
        <v>24</v>
      </c>
      <c r="B2359" s="4">
        <f aca="true" t="shared" si="86" ref="B2359:B2368">IF(G2359=$E$2+1,0,IF(G2359&lt;$E$2+1,G2359,$E$2+$E$2+2-G2359))</f>
        <v>15</v>
      </c>
      <c r="C2359" s="4" t="str">
        <f ca="1">IF(G2359=$E$2+1,D2333,INDIRECT(ADDRESS(4+MOD(IF(G2359&lt;$E$2+1,G2359,$E$2+$E$2+2-G2359)-A2359+2*$E$2+1,2*$E$2+1),3)))</f>
        <v>Player 25</v>
      </c>
      <c r="D2359" s="3" t="str">
        <f ca="1" t="shared" si="84"/>
        <v>Player 29</v>
      </c>
      <c r="E2359" s="3"/>
      <c r="F2359" s="3"/>
      <c r="G2359">
        <f>1+MOD(A2359+D2332-2,2*$E$2+1)</f>
        <v>19</v>
      </c>
    </row>
    <row r="2360" spans="1:7" ht="12.75">
      <c r="A2360" s="3">
        <v>25</v>
      </c>
      <c r="B2360" s="4">
        <f t="shared" si="86"/>
        <v>14</v>
      </c>
      <c r="C2360" s="4" t="str">
        <f ca="1">IF(G2360=$E$2+1,D2333,INDIRECT(ADDRESS(4+MOD(IF(G2360&lt;$E$2+1,G2360,$E$2+$E$2+2-G2360)-A2360+2*$E$2+1,2*$E$2+1),3)))</f>
        <v>Player 23</v>
      </c>
      <c r="D2360" s="3" t="str">
        <f ca="1" t="shared" si="84"/>
        <v>Player 29</v>
      </c>
      <c r="E2360" s="3"/>
      <c r="F2360" s="3"/>
      <c r="G2360">
        <f>1+MOD(A2360+D2332-2,2*$E$2+1)</f>
        <v>20</v>
      </c>
    </row>
    <row r="2361" spans="1:7" ht="12.75">
      <c r="A2361" s="3">
        <v>26</v>
      </c>
      <c r="B2361" s="4">
        <f t="shared" si="86"/>
        <v>13</v>
      </c>
      <c r="C2361" s="4" t="str">
        <f ca="1">IF(G2361=$E$2+1,D2333,INDIRECT(ADDRESS(4+MOD(IF(G2361&lt;$E$2+1,G2361,$E$2+$E$2+2-G2361)-A2361+2*$E$2+1,2*$E$2+1),3)))</f>
        <v>Player 21</v>
      </c>
      <c r="D2361" s="3" t="str">
        <f ca="1" t="shared" si="84"/>
        <v>Player 29</v>
      </c>
      <c r="E2361" s="3"/>
      <c r="F2361" s="3"/>
      <c r="G2361">
        <f>1+MOD(A2361+D2332-2,2*$E$2+1)</f>
        <v>21</v>
      </c>
    </row>
    <row r="2362" spans="1:7" ht="12.75">
      <c r="A2362" s="3">
        <v>27</v>
      </c>
      <c r="B2362" s="4">
        <f t="shared" si="86"/>
        <v>12</v>
      </c>
      <c r="C2362" s="4" t="str">
        <f ca="1">IF(G2362=$E$2+1,D2333,INDIRECT(ADDRESS(4+MOD(IF(G2362&lt;$E$2+1,G2362,$E$2+$E$2+2-G2362)-A2362+2*$E$2+1,2*$E$2+1),3)))</f>
        <v>Player 19</v>
      </c>
      <c r="D2362" s="3" t="str">
        <f ca="1" t="shared" si="84"/>
        <v>Player 29</v>
      </c>
      <c r="E2362" s="3"/>
      <c r="F2362" s="3"/>
      <c r="G2362">
        <f>1+MOD(A2362+D2332-2,2*$E$2+1)</f>
        <v>22</v>
      </c>
    </row>
    <row r="2363" spans="1:7" ht="12.75">
      <c r="A2363" s="3">
        <v>28</v>
      </c>
      <c r="B2363" s="4">
        <f t="shared" si="86"/>
        <v>11</v>
      </c>
      <c r="C2363" s="4" t="str">
        <f ca="1">IF(G2363=$E$2+1,D2333,INDIRECT(ADDRESS(4+MOD(IF(G2363&lt;$E$2+1,G2363,$E$2+$E$2+2-G2363)-A2363+2*$E$2+1,2*$E$2+1),3)))</f>
        <v>Player 17</v>
      </c>
      <c r="D2363" s="3" t="str">
        <f ca="1" t="shared" si="84"/>
        <v>Player 29</v>
      </c>
      <c r="E2363" s="3"/>
      <c r="F2363" s="3"/>
      <c r="G2363">
        <f>1+MOD(A2363+D2332-2,2*$E$2+1)</f>
        <v>23</v>
      </c>
    </row>
    <row r="2364" spans="1:7" ht="12.75">
      <c r="A2364" s="3">
        <v>29</v>
      </c>
      <c r="B2364" s="4">
        <f t="shared" si="86"/>
        <v>10</v>
      </c>
      <c r="C2364" s="4" t="str">
        <f ca="1">IF(G2364=$E$2+1,D2333,INDIRECT(ADDRESS(4+MOD(IF(G2364&lt;$E$2+1,G2364,$E$2+$E$2+2-G2364)-A2364+2*$E$2+1,2*$E$2+1),3)))</f>
        <v>Player 15</v>
      </c>
      <c r="D2364" s="3" t="str">
        <f ca="1" t="shared" si="84"/>
        <v>Player 29</v>
      </c>
      <c r="E2364" s="3"/>
      <c r="F2364" s="3"/>
      <c r="G2364">
        <f>1+MOD(A2364+D2332-2,2*$E$2+1)</f>
        <v>24</v>
      </c>
    </row>
    <row r="2365" spans="1:7" ht="12.75">
      <c r="A2365" s="3">
        <v>30</v>
      </c>
      <c r="B2365" s="4">
        <f t="shared" si="86"/>
        <v>9</v>
      </c>
      <c r="C2365" s="4" t="str">
        <f ca="1">IF(G2365=$E$2+1,D2333,INDIRECT(ADDRESS(4+MOD(IF(G2365&lt;$E$2+1,G2365,$E$2+$E$2+2-G2365)-A2365+2*$E$2+1,2*$E$2+1),3)))</f>
        <v>Player 13</v>
      </c>
      <c r="D2365" s="3" t="str">
        <f ca="1" t="shared" si="84"/>
        <v>Player 29</v>
      </c>
      <c r="E2365" s="3"/>
      <c r="F2365" s="3"/>
      <c r="G2365">
        <f>1+MOD(A2365+D2332-2,2*$E$2+1)</f>
        <v>25</v>
      </c>
    </row>
    <row r="2366" spans="1:7" ht="12.75">
      <c r="A2366" s="3">
        <v>31</v>
      </c>
      <c r="B2366" s="4">
        <f t="shared" si="86"/>
        <v>8</v>
      </c>
      <c r="C2366" s="4" t="str">
        <f ca="1">IF(G2366=$E$2+1,D2333,INDIRECT(ADDRESS(4+MOD(IF(G2366&lt;$E$2+1,G2366,$E$2+$E$2+2-G2366)-A2366+2*$E$2+1,2*$E$2+1),3)))</f>
        <v>Player 11</v>
      </c>
      <c r="D2366" s="3" t="str">
        <f ca="1" t="shared" si="84"/>
        <v>Player 29</v>
      </c>
      <c r="E2366" s="3"/>
      <c r="F2366" s="3"/>
      <c r="G2366">
        <f>1+MOD(A2366+D2332-2,2*$E$2+1)</f>
        <v>26</v>
      </c>
    </row>
    <row r="2367" spans="1:7" ht="12.75">
      <c r="A2367" s="3">
        <v>32</v>
      </c>
      <c r="B2367" s="4">
        <f t="shared" si="86"/>
        <v>7</v>
      </c>
      <c r="C2367" s="4" t="str">
        <f ca="1">IF(G2367=$E$2+1,D2333,INDIRECT(ADDRESS(4+MOD(IF(G2367&lt;$E$2+1,G2367,$E$2+$E$2+2-G2367)-A2367+2*$E$2+1,2*$E$2+1),3)))</f>
        <v>Player 9</v>
      </c>
      <c r="D2367" s="3" t="str">
        <f ca="1" t="shared" si="84"/>
        <v>Player 29</v>
      </c>
      <c r="E2367" s="3"/>
      <c r="F2367" s="3"/>
      <c r="G2367">
        <f>1+MOD(A2367+D2332-2,2*$E$2+1)</f>
        <v>27</v>
      </c>
    </row>
    <row r="2368" spans="1:7" ht="12.75">
      <c r="A2368" s="3">
        <v>33</v>
      </c>
      <c r="B2368" s="4">
        <f t="shared" si="86"/>
        <v>6</v>
      </c>
      <c r="C2368" s="4" t="str">
        <f ca="1">IF(G2368=$E$2+1,D2333,INDIRECT(ADDRESS(4+MOD(IF(G2368&lt;$E$2+1,G2368,$E$2+$E$2+2-G2368)-A2368+2*$E$2+1,2*$E$2+1),3)))</f>
        <v>Player 7</v>
      </c>
      <c r="D2368" s="3" t="str">
        <f ca="1" t="shared" si="84"/>
        <v>Player 29</v>
      </c>
      <c r="E2368" s="3"/>
      <c r="F2368" s="3"/>
      <c r="G2368">
        <f>1+MOD(A2368+D2332-2,2*$E$2+1)</f>
        <v>28</v>
      </c>
    </row>
    <row r="2376" spans="1:6" ht="12.75">
      <c r="A2376" t="s">
        <v>46</v>
      </c>
      <c r="C2376" s="1" t="s">
        <v>47</v>
      </c>
      <c r="D2376" s="2">
        <v>30</v>
      </c>
      <c r="F2376"/>
    </row>
    <row r="2377" spans="3:6" ht="12.75">
      <c r="C2377" s="1" t="s">
        <v>48</v>
      </c>
      <c r="D2377" s="2" t="str">
        <f ca="1">INDIRECT(ADDRESS(3+D2376,3))</f>
        <v>Player 30</v>
      </c>
      <c r="F2377"/>
    </row>
    <row r="2378" ht="12.75">
      <c r="F2378"/>
    </row>
    <row r="2379" spans="1:7" ht="12.75">
      <c r="A2379" s="3" t="s">
        <v>51</v>
      </c>
      <c r="B2379" s="13" t="s">
        <v>5</v>
      </c>
      <c r="C2379" s="4" t="s">
        <v>11</v>
      </c>
      <c r="D2379" s="3" t="s">
        <v>10</v>
      </c>
      <c r="E2379" s="5" t="s">
        <v>3</v>
      </c>
      <c r="F2379" s="3" t="s">
        <v>4</v>
      </c>
      <c r="G2379" t="s">
        <v>49</v>
      </c>
    </row>
    <row r="2380" spans="1:7" ht="12.75">
      <c r="A2380" s="3">
        <v>1</v>
      </c>
      <c r="B2380" s="4">
        <f>IF(G2380=$E$2+1,0,IF(G2380&lt;$E$2+1,G2380,$E$2+$E$2+2-G2380))</f>
        <v>4</v>
      </c>
      <c r="C2380" s="4" t="str">
        <f ca="1">IF(G2380=$E$2+1,D2377,INDIRECT(ADDRESS(4+MOD(IF(G2380&lt;$E$2+1,G2380,$E$2+$E$2+2-G2380)-A2380+2*$E$2+1,2*$E$2+1),3)))</f>
        <v>Player 4</v>
      </c>
      <c r="D2380" s="3" t="str">
        <f aca="true" ca="1" t="shared" si="87" ref="D2380:D2412">IF(G2380=$E$2+1,$F$3,INDIRECT(ADDRESS(4+MOD(IF(G2380&lt;$E$2+1,$E$2+$E$2+2-G2380,G2380)-A2380+2*$E$2+1,2*$E$2+1),3)))</f>
        <v>Player 30</v>
      </c>
      <c r="E2380" s="5"/>
      <c r="F2380" s="3"/>
      <c r="G2380">
        <f>1+MOD(A2380+D2376-2,2*$E$2+1)</f>
        <v>30</v>
      </c>
    </row>
    <row r="2381" spans="1:7" ht="12.75">
      <c r="A2381" s="3">
        <v>2</v>
      </c>
      <c r="B2381" s="4">
        <f aca="true" t="shared" si="88" ref="B2381:B2400">IF(G2381=$E$2+1,0,IF(G2381&lt;$E$2+1,G2381,$E$2+$E$2+2-G2381))</f>
        <v>3</v>
      </c>
      <c r="C2381" s="4" t="str">
        <f ca="1">IF(G2381=$E$2+1,D2377,INDIRECT(ADDRESS(4+MOD(IF(G2381&lt;$E$2+1,G2381,$E$2+$E$2+2-G2381)-A2381+2*$E$2+1,2*$E$2+1),3)))</f>
        <v>Player 2</v>
      </c>
      <c r="D2381" s="3" t="str">
        <f ca="1" t="shared" si="87"/>
        <v>Player 30</v>
      </c>
      <c r="E2381" s="5"/>
      <c r="F2381" s="3"/>
      <c r="G2381">
        <f>1+MOD(A2381+D2376-2,2*$E$2+1)</f>
        <v>31</v>
      </c>
    </row>
    <row r="2382" spans="1:7" ht="12.75">
      <c r="A2382" s="3">
        <v>3</v>
      </c>
      <c r="B2382" s="4">
        <f t="shared" si="88"/>
        <v>2</v>
      </c>
      <c r="C2382" s="4" t="str">
        <f ca="1">IF(G2382=$E$2+1,D2377,INDIRECT(ADDRESS(4+MOD(IF(G2382&lt;$E$2+1,G2382,$E$2+$E$2+2-G2382)-A2382+2*$E$2+1,2*$E$2+1),3)))</f>
        <v>Player 33 or Rest</v>
      </c>
      <c r="D2382" s="3" t="str">
        <f ca="1" t="shared" si="87"/>
        <v>Player 30</v>
      </c>
      <c r="E2382" s="3"/>
      <c r="F2382" s="3"/>
      <c r="G2382">
        <f>1+MOD(A2382+D2376-2,2*$E$2+1)</f>
        <v>32</v>
      </c>
    </row>
    <row r="2383" spans="1:7" ht="12.75">
      <c r="A2383" s="3">
        <v>4</v>
      </c>
      <c r="B2383" s="4">
        <f t="shared" si="88"/>
        <v>1</v>
      </c>
      <c r="C2383" s="4" t="str">
        <f ca="1">IF(G2383=$E$2+1,D2377,INDIRECT(ADDRESS(4+MOD(IF(G2383&lt;$E$2+1,G2383,$E$2+$E$2+2-G2383)-A2383+2*$E$2+1,2*$E$2+1),3)))</f>
        <v>Player 31</v>
      </c>
      <c r="D2383" s="3" t="str">
        <f ca="1" t="shared" si="87"/>
        <v>Player 30</v>
      </c>
      <c r="E2383" s="3"/>
      <c r="F2383" s="3"/>
      <c r="G2383">
        <f>1+MOD(A2383+D2376-2,2*$E$2+1)</f>
        <v>33</v>
      </c>
    </row>
    <row r="2384" spans="1:7" ht="12.75">
      <c r="A2384" s="3">
        <v>5</v>
      </c>
      <c r="B2384" s="4">
        <f t="shared" si="88"/>
        <v>1</v>
      </c>
      <c r="C2384" s="4" t="str">
        <f ca="1">IF(G2384=$E$2+1,D2377,INDIRECT(ADDRESS(4+MOD(IF(G2384&lt;$E$2+1,G2384,$E$2+$E$2+2-G2384)-A2384+2*$E$2+1,2*$E$2+1),3)))</f>
        <v>Player 30</v>
      </c>
      <c r="D2384" s="3" t="str">
        <f ca="1" t="shared" si="87"/>
        <v>Player 29</v>
      </c>
      <c r="E2384" s="3"/>
      <c r="F2384" s="3"/>
      <c r="G2384">
        <f>1+MOD(A2384+D2376-2,2*$E$2+1)</f>
        <v>1</v>
      </c>
    </row>
    <row r="2385" spans="1:7" ht="12.75">
      <c r="A2385" s="3">
        <v>6</v>
      </c>
      <c r="B2385" s="4">
        <f t="shared" si="88"/>
        <v>2</v>
      </c>
      <c r="C2385" s="4" t="str">
        <f ca="1">IF(G2385=$E$2+1,D2377,INDIRECT(ADDRESS(4+MOD(IF(G2385&lt;$E$2+1,G2385,$E$2+$E$2+2-G2385)-A2385+2*$E$2+1,2*$E$2+1),3)))</f>
        <v>Player 30</v>
      </c>
      <c r="D2385" s="3" t="str">
        <f ca="1" t="shared" si="87"/>
        <v>Player 27</v>
      </c>
      <c r="E2385" s="3"/>
      <c r="F2385" s="3"/>
      <c r="G2385">
        <f>1+MOD(A2385+D2376-2,2*$E$2+1)</f>
        <v>2</v>
      </c>
    </row>
    <row r="2386" spans="1:7" ht="12.75">
      <c r="A2386" s="3">
        <v>7</v>
      </c>
      <c r="B2386" s="4">
        <f t="shared" si="88"/>
        <v>3</v>
      </c>
      <c r="C2386" s="4" t="str">
        <f ca="1">IF(G2386=$E$2+1,D2377,INDIRECT(ADDRESS(4+MOD(IF(G2386&lt;$E$2+1,G2386,$E$2+$E$2+2-G2386)-A2386+2*$E$2+1,2*$E$2+1),3)))</f>
        <v>Player 30</v>
      </c>
      <c r="D2386" s="3" t="str">
        <f ca="1" t="shared" si="87"/>
        <v>Player 25</v>
      </c>
      <c r="E2386" s="3"/>
      <c r="F2386" s="3"/>
      <c r="G2386">
        <f>1+MOD(A2386+D2376-2,2*$E$2+1)</f>
        <v>3</v>
      </c>
    </row>
    <row r="2387" spans="1:7" ht="12.75">
      <c r="A2387" s="3">
        <v>8</v>
      </c>
      <c r="B2387" s="4">
        <f t="shared" si="88"/>
        <v>4</v>
      </c>
      <c r="C2387" s="4" t="str">
        <f ca="1">IF(G2387=$E$2+1,D2377,INDIRECT(ADDRESS(4+MOD(IF(G2387&lt;$E$2+1,G2387,$E$2+$E$2+2-G2387)-A2387+2*$E$2+1,2*$E$2+1),3)))</f>
        <v>Player 30</v>
      </c>
      <c r="D2387" s="3" t="str">
        <f ca="1" t="shared" si="87"/>
        <v>Player 23</v>
      </c>
      <c r="E2387" s="3"/>
      <c r="F2387" s="3"/>
      <c r="G2387">
        <f>1+MOD(A2387+D2376-2,2*$E$2+1)</f>
        <v>4</v>
      </c>
    </row>
    <row r="2388" spans="1:7" ht="12.75">
      <c r="A2388" s="3">
        <v>9</v>
      </c>
      <c r="B2388" s="4">
        <f t="shared" si="88"/>
        <v>5</v>
      </c>
      <c r="C2388" s="4" t="str">
        <f ca="1">IF(G2388=$E$2+1,D2377,INDIRECT(ADDRESS(4+MOD(IF(G2388&lt;$E$2+1,G2388,$E$2+$E$2+2-G2388)-A2388+2*$E$2+1,2*$E$2+1),3)))</f>
        <v>Player 30</v>
      </c>
      <c r="D2388" s="3" t="str">
        <f ca="1" t="shared" si="87"/>
        <v>Player 21</v>
      </c>
      <c r="E2388" s="3"/>
      <c r="F2388" s="3"/>
      <c r="G2388">
        <f>1+MOD(A2388+D2376-2,2*$E$2+1)</f>
        <v>5</v>
      </c>
    </row>
    <row r="2389" spans="1:7" ht="12.75">
      <c r="A2389" s="3">
        <v>10</v>
      </c>
      <c r="B2389" s="4">
        <f t="shared" si="88"/>
        <v>6</v>
      </c>
      <c r="C2389" s="4" t="str">
        <f ca="1">IF(G2389=$E$2+1,D2377,INDIRECT(ADDRESS(4+MOD(IF(G2389&lt;$E$2+1,G2389,$E$2+$E$2+2-G2389)-A2389+2*$E$2+1,2*$E$2+1),3)))</f>
        <v>Player 30</v>
      </c>
      <c r="D2389" s="3" t="str">
        <f ca="1" t="shared" si="87"/>
        <v>Player 19</v>
      </c>
      <c r="E2389" s="3"/>
      <c r="F2389" s="3"/>
      <c r="G2389">
        <f>1+MOD(A2389+D2376-2,2*$E$2+1)</f>
        <v>6</v>
      </c>
    </row>
    <row r="2390" spans="1:7" ht="12.75">
      <c r="A2390" s="3">
        <v>11</v>
      </c>
      <c r="B2390" s="4">
        <f t="shared" si="88"/>
        <v>7</v>
      </c>
      <c r="C2390" s="4" t="str">
        <f ca="1">IF(G2390=$E$2+1,D2377,INDIRECT(ADDRESS(4+MOD(IF(G2390&lt;$E$2+1,G2390,$E$2+$E$2+2-G2390)-A2390+2*$E$2+1,2*$E$2+1),3)))</f>
        <v>Player 30</v>
      </c>
      <c r="D2390" s="3" t="str">
        <f ca="1" t="shared" si="87"/>
        <v>Player 17</v>
      </c>
      <c r="E2390" s="3"/>
      <c r="F2390" s="3"/>
      <c r="G2390">
        <f>1+MOD(A2390+D2376-2,2*$E$2+1)</f>
        <v>7</v>
      </c>
    </row>
    <row r="2391" spans="1:7" ht="12.75">
      <c r="A2391" s="3">
        <v>12</v>
      </c>
      <c r="B2391" s="4">
        <f t="shared" si="88"/>
        <v>8</v>
      </c>
      <c r="C2391" s="4" t="str">
        <f ca="1">IF(G2391=$E$2+1,D2377,INDIRECT(ADDRESS(4+MOD(IF(G2391&lt;$E$2+1,G2391,$E$2+$E$2+2-G2391)-A2391+2*$E$2+1,2*$E$2+1),3)))</f>
        <v>Player 30</v>
      </c>
      <c r="D2391" s="3" t="str">
        <f ca="1" t="shared" si="87"/>
        <v>Player 15</v>
      </c>
      <c r="E2391" s="3"/>
      <c r="F2391" s="3"/>
      <c r="G2391">
        <f>1+MOD(A2391+D2376-2,2*$E$2+1)</f>
        <v>8</v>
      </c>
    </row>
    <row r="2392" spans="1:7" ht="12.75">
      <c r="A2392" s="3">
        <v>13</v>
      </c>
      <c r="B2392" s="4">
        <f t="shared" si="88"/>
        <v>9</v>
      </c>
      <c r="C2392" s="4" t="str">
        <f ca="1">IF(G2392=$E$2+1,D2377,INDIRECT(ADDRESS(4+MOD(IF(G2392&lt;$E$2+1,G2392,$E$2+$E$2+2-G2392)-A2392+2*$E$2+1,2*$E$2+1),3)))</f>
        <v>Player 30</v>
      </c>
      <c r="D2392" s="3" t="str">
        <f ca="1" t="shared" si="87"/>
        <v>Player 13</v>
      </c>
      <c r="E2392" s="3"/>
      <c r="F2392" s="3"/>
      <c r="G2392">
        <f>1+MOD(A2392+D2376-2,2*$E$2+1)</f>
        <v>9</v>
      </c>
    </row>
    <row r="2393" spans="1:7" ht="12.75">
      <c r="A2393" s="3">
        <v>14</v>
      </c>
      <c r="B2393" s="4">
        <f t="shared" si="88"/>
        <v>10</v>
      </c>
      <c r="C2393" s="4" t="str">
        <f ca="1">IF(G2393=$E$2+1,D2377,INDIRECT(ADDRESS(4+MOD(IF(G2393&lt;$E$2+1,G2393,$E$2+$E$2+2-G2393)-A2393+2*$E$2+1,2*$E$2+1),3)))</f>
        <v>Player 30</v>
      </c>
      <c r="D2393" s="3" t="str">
        <f ca="1" t="shared" si="87"/>
        <v>Player 11</v>
      </c>
      <c r="E2393" s="3"/>
      <c r="F2393" s="3"/>
      <c r="G2393">
        <f>1+MOD(A2393+D2376-2,2*$E$2+1)</f>
        <v>10</v>
      </c>
    </row>
    <row r="2394" spans="1:7" ht="12.75">
      <c r="A2394" s="3">
        <v>15</v>
      </c>
      <c r="B2394" s="4">
        <f t="shared" si="88"/>
        <v>11</v>
      </c>
      <c r="C2394" s="4" t="str">
        <f ca="1">IF(G2394=$E$2+1,D2377,INDIRECT(ADDRESS(4+MOD(IF(G2394&lt;$E$2+1,G2394,$E$2+$E$2+2-G2394)-A2394+2*$E$2+1,2*$E$2+1),3)))</f>
        <v>Player 30</v>
      </c>
      <c r="D2394" s="3" t="str">
        <f ca="1" t="shared" si="87"/>
        <v>Player 9</v>
      </c>
      <c r="E2394" s="3"/>
      <c r="F2394" s="3"/>
      <c r="G2394">
        <f>1+MOD(A2394+D2376-2,2*$E$2+1)</f>
        <v>11</v>
      </c>
    </row>
    <row r="2395" spans="1:7" ht="12.75">
      <c r="A2395" s="3">
        <v>16</v>
      </c>
      <c r="B2395" s="4">
        <f t="shared" si="88"/>
        <v>12</v>
      </c>
      <c r="C2395" s="4" t="str">
        <f ca="1">IF(G2395=$E$2+1,D2377,INDIRECT(ADDRESS(4+MOD(IF(G2395&lt;$E$2+1,G2395,$E$2+$E$2+2-G2395)-A2395+2*$E$2+1,2*$E$2+1),3)))</f>
        <v>Player 30</v>
      </c>
      <c r="D2395" s="3" t="str">
        <f ca="1" t="shared" si="87"/>
        <v>Player 7</v>
      </c>
      <c r="E2395" s="3"/>
      <c r="F2395" s="3"/>
      <c r="G2395">
        <f>1+MOD(A2395+D2376-2,2*$E$2+1)</f>
        <v>12</v>
      </c>
    </row>
    <row r="2396" spans="1:7" ht="12.75">
      <c r="A2396" s="3">
        <v>17</v>
      </c>
      <c r="B2396" s="4">
        <f t="shared" si="88"/>
        <v>13</v>
      </c>
      <c r="C2396" s="4" t="str">
        <f ca="1">IF(G2396=$E$2+1,D2377,INDIRECT(ADDRESS(4+MOD(IF(G2396&lt;$E$2+1,G2396,$E$2+$E$2+2-G2396)-A2396+2*$E$2+1,2*$E$2+1),3)))</f>
        <v>Player 30</v>
      </c>
      <c r="D2396" s="3" t="str">
        <f ca="1" t="shared" si="87"/>
        <v>Player 5</v>
      </c>
      <c r="E2396" s="3"/>
      <c r="F2396" s="3"/>
      <c r="G2396">
        <f>1+MOD(A2396+D2376-2,2*$E$2+1)</f>
        <v>13</v>
      </c>
    </row>
    <row r="2397" spans="1:7" ht="12.75">
      <c r="A2397" s="3">
        <v>18</v>
      </c>
      <c r="B2397" s="4">
        <f t="shared" si="88"/>
        <v>14</v>
      </c>
      <c r="C2397" s="4" t="str">
        <f ca="1">IF(G2397=$E$2+1,D2377,INDIRECT(ADDRESS(4+MOD(IF(G2397&lt;$E$2+1,G2397,$E$2+$E$2+2-G2397)-A2397+2*$E$2+1,2*$E$2+1),3)))</f>
        <v>Player 30</v>
      </c>
      <c r="D2397" s="3" t="str">
        <f ca="1" t="shared" si="87"/>
        <v>Player 3</v>
      </c>
      <c r="E2397" s="3"/>
      <c r="F2397" s="3"/>
      <c r="G2397">
        <f>1+MOD(A2397+D2376-2,2*$E$2+1)</f>
        <v>14</v>
      </c>
    </row>
    <row r="2398" spans="1:7" ht="12.75">
      <c r="A2398" s="3">
        <v>19</v>
      </c>
      <c r="B2398" s="4">
        <f t="shared" si="88"/>
        <v>15</v>
      </c>
      <c r="C2398" s="4" t="str">
        <f ca="1">IF(G2398=$E$2+1,D2377,INDIRECT(ADDRESS(4+MOD(IF(G2398&lt;$E$2+1,G2398,$E$2+$E$2+2-G2398)-A2398+2*$E$2+1,2*$E$2+1),3)))</f>
        <v>Player 30</v>
      </c>
      <c r="D2398" s="3" t="str">
        <f ca="1" t="shared" si="87"/>
        <v>Player 1</v>
      </c>
      <c r="E2398" s="3"/>
      <c r="F2398" s="3"/>
      <c r="G2398">
        <f>1+MOD(A2398+D2376-2,2*$E$2+1)</f>
        <v>15</v>
      </c>
    </row>
    <row r="2399" spans="1:7" ht="12.75">
      <c r="A2399" s="3">
        <v>20</v>
      </c>
      <c r="B2399" s="4">
        <f t="shared" si="88"/>
        <v>16</v>
      </c>
      <c r="C2399" s="4" t="str">
        <f ca="1">IF(G2399=$E$2+1,D2377,INDIRECT(ADDRESS(4+MOD(IF(G2399&lt;$E$2+1,G2399,$E$2+$E$2+2-G2399)-A2399+2*$E$2+1,2*$E$2+1),3)))</f>
        <v>Player 30</v>
      </c>
      <c r="D2399" s="3" t="str">
        <f ca="1" t="shared" si="87"/>
        <v>Player 32</v>
      </c>
      <c r="E2399" s="3"/>
      <c r="F2399" s="3"/>
      <c r="G2399">
        <f>1+MOD(A2399+D2376-2,2*$E$2+1)</f>
        <v>16</v>
      </c>
    </row>
    <row r="2400" spans="1:7" ht="12.75">
      <c r="A2400" s="3">
        <v>21</v>
      </c>
      <c r="B2400" s="4">
        <f t="shared" si="88"/>
        <v>0</v>
      </c>
      <c r="C2400" s="4" t="str">
        <f ca="1">IF(G2400=$E$2+1,D2377,INDIRECT(ADDRESS(4+MOD(IF(G2400&lt;$E$2+1,G2400,$E$2+$E$2+2-G2400)-A2400+2*$E$2+1,2*$E$2+1),3)))</f>
        <v>Player 30</v>
      </c>
      <c r="D2400" s="3" t="str">
        <f ca="1" t="shared" si="87"/>
        <v>Rest</v>
      </c>
      <c r="E2400" s="3"/>
      <c r="F2400" s="3"/>
      <c r="G2400">
        <f>1+MOD(A2400+D2376-2,2*$E$2+1)</f>
        <v>17</v>
      </c>
    </row>
    <row r="2401" spans="1:7" ht="12.75">
      <c r="A2401" s="3">
        <v>22</v>
      </c>
      <c r="B2401" s="4">
        <f>IF(G2401=$E$2+1,0,IF(G2401&lt;$E$2+1,G2401,$E$2+$E$2+2-G2401))</f>
        <v>16</v>
      </c>
      <c r="C2401" s="4" t="str">
        <f ca="1">IF(G2401=$E$2+1,D2377,INDIRECT(ADDRESS(4+MOD(IF(G2401&lt;$E$2+1,G2401,$E$2+$E$2+2-G2401)-A2401+2*$E$2+1,2*$E$2+1),3)))</f>
        <v>Player 28</v>
      </c>
      <c r="D2401" s="3" t="str">
        <f ca="1" t="shared" si="87"/>
        <v>Player 30</v>
      </c>
      <c r="E2401" s="3"/>
      <c r="F2401" s="3"/>
      <c r="G2401">
        <f>1+MOD(A2401+D2376-2,2*$E$2+1)</f>
        <v>18</v>
      </c>
    </row>
    <row r="2402" spans="1:7" ht="12.75">
      <c r="A2402" s="3">
        <v>23</v>
      </c>
      <c r="B2402" s="4">
        <f>IF(G2402=$E$2+1,0,IF(G2402&lt;$E$2+1,G2402,$E$2+$E$2+2-G2402))</f>
        <v>15</v>
      </c>
      <c r="C2402" s="4" t="str">
        <f ca="1">IF(G2402=$E$2+1,D2377,INDIRECT(ADDRESS(4+MOD(IF(G2402&lt;$E$2+1,G2402,$E$2+$E$2+2-G2402)-A2402+2*$E$2+1,2*$E$2+1),3)))</f>
        <v>Player 26</v>
      </c>
      <c r="D2402" s="3" t="str">
        <f ca="1" t="shared" si="87"/>
        <v>Player 30</v>
      </c>
      <c r="E2402" s="3"/>
      <c r="F2402" s="3"/>
      <c r="G2402">
        <f>1+MOD(A2402+D2376-2,2*$E$2+1)</f>
        <v>19</v>
      </c>
    </row>
    <row r="2403" spans="1:7" ht="12.75">
      <c r="A2403" s="3">
        <v>24</v>
      </c>
      <c r="B2403" s="4">
        <f aca="true" t="shared" si="89" ref="B2403:B2412">IF(G2403=$E$2+1,0,IF(G2403&lt;$E$2+1,G2403,$E$2+$E$2+2-G2403))</f>
        <v>14</v>
      </c>
      <c r="C2403" s="4" t="str">
        <f ca="1">IF(G2403=$E$2+1,D2377,INDIRECT(ADDRESS(4+MOD(IF(G2403&lt;$E$2+1,G2403,$E$2+$E$2+2-G2403)-A2403+2*$E$2+1,2*$E$2+1),3)))</f>
        <v>Player 24</v>
      </c>
      <c r="D2403" s="3" t="str">
        <f ca="1" t="shared" si="87"/>
        <v>Player 30</v>
      </c>
      <c r="E2403" s="3"/>
      <c r="F2403" s="3"/>
      <c r="G2403">
        <f>1+MOD(A2403+D2376-2,2*$E$2+1)</f>
        <v>20</v>
      </c>
    </row>
    <row r="2404" spans="1:7" ht="12.75">
      <c r="A2404" s="3">
        <v>25</v>
      </c>
      <c r="B2404" s="4">
        <f t="shared" si="89"/>
        <v>13</v>
      </c>
      <c r="C2404" s="4" t="str">
        <f ca="1">IF(G2404=$E$2+1,D2377,INDIRECT(ADDRESS(4+MOD(IF(G2404&lt;$E$2+1,G2404,$E$2+$E$2+2-G2404)-A2404+2*$E$2+1,2*$E$2+1),3)))</f>
        <v>Player 22</v>
      </c>
      <c r="D2404" s="3" t="str">
        <f ca="1" t="shared" si="87"/>
        <v>Player 30</v>
      </c>
      <c r="E2404" s="3"/>
      <c r="F2404" s="3"/>
      <c r="G2404">
        <f>1+MOD(A2404+D2376-2,2*$E$2+1)</f>
        <v>21</v>
      </c>
    </row>
    <row r="2405" spans="1:7" ht="12.75">
      <c r="A2405" s="3">
        <v>26</v>
      </c>
      <c r="B2405" s="4">
        <f t="shared" si="89"/>
        <v>12</v>
      </c>
      <c r="C2405" s="4" t="str">
        <f ca="1">IF(G2405=$E$2+1,D2377,INDIRECT(ADDRESS(4+MOD(IF(G2405&lt;$E$2+1,G2405,$E$2+$E$2+2-G2405)-A2405+2*$E$2+1,2*$E$2+1),3)))</f>
        <v>Player 20</v>
      </c>
      <c r="D2405" s="3" t="str">
        <f ca="1" t="shared" si="87"/>
        <v>Player 30</v>
      </c>
      <c r="E2405" s="3"/>
      <c r="F2405" s="3"/>
      <c r="G2405">
        <f>1+MOD(A2405+D2376-2,2*$E$2+1)</f>
        <v>22</v>
      </c>
    </row>
    <row r="2406" spans="1:7" ht="12.75">
      <c r="A2406" s="3">
        <v>27</v>
      </c>
      <c r="B2406" s="4">
        <f t="shared" si="89"/>
        <v>11</v>
      </c>
      <c r="C2406" s="4" t="str">
        <f ca="1">IF(G2406=$E$2+1,D2377,INDIRECT(ADDRESS(4+MOD(IF(G2406&lt;$E$2+1,G2406,$E$2+$E$2+2-G2406)-A2406+2*$E$2+1,2*$E$2+1),3)))</f>
        <v>Player 18</v>
      </c>
      <c r="D2406" s="3" t="str">
        <f ca="1" t="shared" si="87"/>
        <v>Player 30</v>
      </c>
      <c r="E2406" s="3"/>
      <c r="F2406" s="3"/>
      <c r="G2406">
        <f>1+MOD(A2406+D2376-2,2*$E$2+1)</f>
        <v>23</v>
      </c>
    </row>
    <row r="2407" spans="1:7" ht="12.75">
      <c r="A2407" s="3">
        <v>28</v>
      </c>
      <c r="B2407" s="4">
        <f t="shared" si="89"/>
        <v>10</v>
      </c>
      <c r="C2407" s="4" t="str">
        <f ca="1">IF(G2407=$E$2+1,D2377,INDIRECT(ADDRESS(4+MOD(IF(G2407&lt;$E$2+1,G2407,$E$2+$E$2+2-G2407)-A2407+2*$E$2+1,2*$E$2+1),3)))</f>
        <v>Player 16</v>
      </c>
      <c r="D2407" s="3" t="str">
        <f ca="1" t="shared" si="87"/>
        <v>Player 30</v>
      </c>
      <c r="E2407" s="3"/>
      <c r="F2407" s="3"/>
      <c r="G2407">
        <f>1+MOD(A2407+D2376-2,2*$E$2+1)</f>
        <v>24</v>
      </c>
    </row>
    <row r="2408" spans="1:7" ht="12.75">
      <c r="A2408" s="3">
        <v>29</v>
      </c>
      <c r="B2408" s="4">
        <f t="shared" si="89"/>
        <v>9</v>
      </c>
      <c r="C2408" s="4" t="str">
        <f ca="1">IF(G2408=$E$2+1,D2377,INDIRECT(ADDRESS(4+MOD(IF(G2408&lt;$E$2+1,G2408,$E$2+$E$2+2-G2408)-A2408+2*$E$2+1,2*$E$2+1),3)))</f>
        <v>Player 14</v>
      </c>
      <c r="D2408" s="3" t="str">
        <f ca="1" t="shared" si="87"/>
        <v>Player 30</v>
      </c>
      <c r="E2408" s="3"/>
      <c r="F2408" s="3"/>
      <c r="G2408">
        <f>1+MOD(A2408+D2376-2,2*$E$2+1)</f>
        <v>25</v>
      </c>
    </row>
    <row r="2409" spans="1:7" ht="12.75">
      <c r="A2409" s="3">
        <v>30</v>
      </c>
      <c r="B2409" s="4">
        <f t="shared" si="89"/>
        <v>8</v>
      </c>
      <c r="C2409" s="4" t="str">
        <f ca="1">IF(G2409=$E$2+1,D2377,INDIRECT(ADDRESS(4+MOD(IF(G2409&lt;$E$2+1,G2409,$E$2+$E$2+2-G2409)-A2409+2*$E$2+1,2*$E$2+1),3)))</f>
        <v>Player 12</v>
      </c>
      <c r="D2409" s="3" t="str">
        <f ca="1" t="shared" si="87"/>
        <v>Player 30</v>
      </c>
      <c r="E2409" s="3"/>
      <c r="F2409" s="3"/>
      <c r="G2409">
        <f>1+MOD(A2409+D2376-2,2*$E$2+1)</f>
        <v>26</v>
      </c>
    </row>
    <row r="2410" spans="1:7" ht="12.75">
      <c r="A2410" s="3">
        <v>31</v>
      </c>
      <c r="B2410" s="4">
        <f t="shared" si="89"/>
        <v>7</v>
      </c>
      <c r="C2410" s="4" t="str">
        <f ca="1">IF(G2410=$E$2+1,D2377,INDIRECT(ADDRESS(4+MOD(IF(G2410&lt;$E$2+1,G2410,$E$2+$E$2+2-G2410)-A2410+2*$E$2+1,2*$E$2+1),3)))</f>
        <v>Player 10</v>
      </c>
      <c r="D2410" s="3" t="str">
        <f ca="1" t="shared" si="87"/>
        <v>Player 30</v>
      </c>
      <c r="E2410" s="3"/>
      <c r="F2410" s="3"/>
      <c r="G2410">
        <f>1+MOD(A2410+D2376-2,2*$E$2+1)</f>
        <v>27</v>
      </c>
    </row>
    <row r="2411" spans="1:7" ht="12.75">
      <c r="A2411" s="3">
        <v>32</v>
      </c>
      <c r="B2411" s="4">
        <f t="shared" si="89"/>
        <v>6</v>
      </c>
      <c r="C2411" s="4" t="str">
        <f ca="1">IF(G2411=$E$2+1,D2377,INDIRECT(ADDRESS(4+MOD(IF(G2411&lt;$E$2+1,G2411,$E$2+$E$2+2-G2411)-A2411+2*$E$2+1,2*$E$2+1),3)))</f>
        <v>Player 8</v>
      </c>
      <c r="D2411" s="3" t="str">
        <f ca="1" t="shared" si="87"/>
        <v>Player 30</v>
      </c>
      <c r="E2411" s="3"/>
      <c r="F2411" s="3"/>
      <c r="G2411">
        <f>1+MOD(A2411+D2376-2,2*$E$2+1)</f>
        <v>28</v>
      </c>
    </row>
    <row r="2412" spans="1:7" ht="12.75">
      <c r="A2412" s="3">
        <v>33</v>
      </c>
      <c r="B2412" s="4">
        <f t="shared" si="89"/>
        <v>5</v>
      </c>
      <c r="C2412" s="4" t="str">
        <f ca="1">IF(G2412=$E$2+1,D2377,INDIRECT(ADDRESS(4+MOD(IF(G2412&lt;$E$2+1,G2412,$E$2+$E$2+2-G2412)-A2412+2*$E$2+1,2*$E$2+1),3)))</f>
        <v>Player 6</v>
      </c>
      <c r="D2412" s="3" t="str">
        <f ca="1" t="shared" si="87"/>
        <v>Player 30</v>
      </c>
      <c r="E2412" s="3"/>
      <c r="F2412" s="3"/>
      <c r="G2412">
        <f>1+MOD(A2412+D2376-2,2*$E$2+1)</f>
        <v>29</v>
      </c>
    </row>
    <row r="2420" spans="1:6" ht="12.75">
      <c r="A2420" t="s">
        <v>46</v>
      </c>
      <c r="C2420" s="1" t="s">
        <v>47</v>
      </c>
      <c r="D2420" s="2">
        <v>31</v>
      </c>
      <c r="F2420"/>
    </row>
    <row r="2421" spans="3:6" ht="12.75">
      <c r="C2421" s="1" t="s">
        <v>48</v>
      </c>
      <c r="D2421" s="2" t="str">
        <f ca="1">INDIRECT(ADDRESS(3+D2420,3))</f>
        <v>Player 31</v>
      </c>
      <c r="F2421"/>
    </row>
    <row r="2422" ht="12.75">
      <c r="F2422"/>
    </row>
    <row r="2423" spans="1:7" ht="12.75">
      <c r="A2423" s="3" t="s">
        <v>51</v>
      </c>
      <c r="B2423" s="13" t="s">
        <v>5</v>
      </c>
      <c r="C2423" s="4" t="s">
        <v>11</v>
      </c>
      <c r="D2423" s="3" t="s">
        <v>10</v>
      </c>
      <c r="E2423" s="5" t="s">
        <v>3</v>
      </c>
      <c r="F2423" s="3" t="s">
        <v>4</v>
      </c>
      <c r="G2423" t="s">
        <v>49</v>
      </c>
    </row>
    <row r="2424" spans="1:7" ht="12.75">
      <c r="A2424" s="3">
        <v>1</v>
      </c>
      <c r="B2424" s="4">
        <f>IF(G2424=$E$2+1,0,IF(G2424&lt;$E$2+1,G2424,$E$2+$E$2+2-G2424))</f>
        <v>3</v>
      </c>
      <c r="C2424" s="4" t="str">
        <f ca="1">IF(G2424=$E$2+1,D2421,INDIRECT(ADDRESS(4+MOD(IF(G2424&lt;$E$2+1,G2424,$E$2+$E$2+2-G2424)-A2424+2*$E$2+1,2*$E$2+1),3)))</f>
        <v>Player 3</v>
      </c>
      <c r="D2424" s="3" t="str">
        <f aca="true" ca="1" t="shared" si="90" ref="D2424:D2456">IF(G2424=$E$2+1,$F$3,INDIRECT(ADDRESS(4+MOD(IF(G2424&lt;$E$2+1,$E$2+$E$2+2-G2424,G2424)-A2424+2*$E$2+1,2*$E$2+1),3)))</f>
        <v>Player 31</v>
      </c>
      <c r="E2424" s="5"/>
      <c r="F2424" s="3"/>
      <c r="G2424">
        <f>1+MOD(A2424+D2420-2,2*$E$2+1)</f>
        <v>31</v>
      </c>
    </row>
    <row r="2425" spans="1:7" ht="12.75">
      <c r="A2425" s="3">
        <v>2</v>
      </c>
      <c r="B2425" s="4">
        <f aca="true" t="shared" si="91" ref="B2425:B2444">IF(G2425=$E$2+1,0,IF(G2425&lt;$E$2+1,G2425,$E$2+$E$2+2-G2425))</f>
        <v>2</v>
      </c>
      <c r="C2425" s="4" t="str">
        <f ca="1">IF(G2425=$E$2+1,D2421,INDIRECT(ADDRESS(4+MOD(IF(G2425&lt;$E$2+1,G2425,$E$2+$E$2+2-G2425)-A2425+2*$E$2+1,2*$E$2+1),3)))</f>
        <v>Player 1</v>
      </c>
      <c r="D2425" s="3" t="str">
        <f ca="1" t="shared" si="90"/>
        <v>Player 31</v>
      </c>
      <c r="E2425" s="5"/>
      <c r="F2425" s="3"/>
      <c r="G2425">
        <f>1+MOD(A2425+D2420-2,2*$E$2+1)</f>
        <v>32</v>
      </c>
    </row>
    <row r="2426" spans="1:7" ht="12.75">
      <c r="A2426" s="3">
        <v>3</v>
      </c>
      <c r="B2426" s="4">
        <f t="shared" si="91"/>
        <v>1</v>
      </c>
      <c r="C2426" s="4" t="str">
        <f ca="1">IF(G2426=$E$2+1,D2421,INDIRECT(ADDRESS(4+MOD(IF(G2426&lt;$E$2+1,G2426,$E$2+$E$2+2-G2426)-A2426+2*$E$2+1,2*$E$2+1),3)))</f>
        <v>Player 32</v>
      </c>
      <c r="D2426" s="3" t="str">
        <f ca="1" t="shared" si="90"/>
        <v>Player 31</v>
      </c>
      <c r="E2426" s="3"/>
      <c r="F2426" s="3"/>
      <c r="G2426">
        <f>1+MOD(A2426+D2420-2,2*$E$2+1)</f>
        <v>33</v>
      </c>
    </row>
    <row r="2427" spans="1:7" ht="12.75">
      <c r="A2427" s="3">
        <v>4</v>
      </c>
      <c r="B2427" s="4">
        <f t="shared" si="91"/>
        <v>1</v>
      </c>
      <c r="C2427" s="4" t="str">
        <f ca="1">IF(G2427=$E$2+1,D2421,INDIRECT(ADDRESS(4+MOD(IF(G2427&lt;$E$2+1,G2427,$E$2+$E$2+2-G2427)-A2427+2*$E$2+1,2*$E$2+1),3)))</f>
        <v>Player 31</v>
      </c>
      <c r="D2427" s="3" t="str">
        <f ca="1" t="shared" si="90"/>
        <v>Player 30</v>
      </c>
      <c r="E2427" s="3"/>
      <c r="F2427" s="3"/>
      <c r="G2427">
        <f>1+MOD(A2427+D2420-2,2*$E$2+1)</f>
        <v>1</v>
      </c>
    </row>
    <row r="2428" spans="1:7" ht="12.75">
      <c r="A2428" s="3">
        <v>5</v>
      </c>
      <c r="B2428" s="4">
        <f t="shared" si="91"/>
        <v>2</v>
      </c>
      <c r="C2428" s="4" t="str">
        <f ca="1">IF(G2428=$E$2+1,D2421,INDIRECT(ADDRESS(4+MOD(IF(G2428&lt;$E$2+1,G2428,$E$2+$E$2+2-G2428)-A2428+2*$E$2+1,2*$E$2+1),3)))</f>
        <v>Player 31</v>
      </c>
      <c r="D2428" s="3" t="str">
        <f ca="1" t="shared" si="90"/>
        <v>Player 28</v>
      </c>
      <c r="E2428" s="3"/>
      <c r="F2428" s="3"/>
      <c r="G2428">
        <f>1+MOD(A2428+D2420-2,2*$E$2+1)</f>
        <v>2</v>
      </c>
    </row>
    <row r="2429" spans="1:7" ht="12.75">
      <c r="A2429" s="3">
        <v>6</v>
      </c>
      <c r="B2429" s="4">
        <f t="shared" si="91"/>
        <v>3</v>
      </c>
      <c r="C2429" s="4" t="str">
        <f ca="1">IF(G2429=$E$2+1,D2421,INDIRECT(ADDRESS(4+MOD(IF(G2429&lt;$E$2+1,G2429,$E$2+$E$2+2-G2429)-A2429+2*$E$2+1,2*$E$2+1),3)))</f>
        <v>Player 31</v>
      </c>
      <c r="D2429" s="3" t="str">
        <f ca="1" t="shared" si="90"/>
        <v>Player 26</v>
      </c>
      <c r="E2429" s="3"/>
      <c r="F2429" s="3"/>
      <c r="G2429">
        <f>1+MOD(A2429+D2420-2,2*$E$2+1)</f>
        <v>3</v>
      </c>
    </row>
    <row r="2430" spans="1:7" ht="12.75">
      <c r="A2430" s="3">
        <v>7</v>
      </c>
      <c r="B2430" s="4">
        <f t="shared" si="91"/>
        <v>4</v>
      </c>
      <c r="C2430" s="4" t="str">
        <f ca="1">IF(G2430=$E$2+1,D2421,INDIRECT(ADDRESS(4+MOD(IF(G2430&lt;$E$2+1,G2430,$E$2+$E$2+2-G2430)-A2430+2*$E$2+1,2*$E$2+1),3)))</f>
        <v>Player 31</v>
      </c>
      <c r="D2430" s="3" t="str">
        <f ca="1" t="shared" si="90"/>
        <v>Player 24</v>
      </c>
      <c r="E2430" s="3"/>
      <c r="F2430" s="3"/>
      <c r="G2430">
        <f>1+MOD(A2430+D2420-2,2*$E$2+1)</f>
        <v>4</v>
      </c>
    </row>
    <row r="2431" spans="1:7" ht="12.75">
      <c r="A2431" s="3">
        <v>8</v>
      </c>
      <c r="B2431" s="4">
        <f t="shared" si="91"/>
        <v>5</v>
      </c>
      <c r="C2431" s="4" t="str">
        <f ca="1">IF(G2431=$E$2+1,D2421,INDIRECT(ADDRESS(4+MOD(IF(G2431&lt;$E$2+1,G2431,$E$2+$E$2+2-G2431)-A2431+2*$E$2+1,2*$E$2+1),3)))</f>
        <v>Player 31</v>
      </c>
      <c r="D2431" s="3" t="str">
        <f ca="1" t="shared" si="90"/>
        <v>Player 22</v>
      </c>
      <c r="E2431" s="3"/>
      <c r="F2431" s="3"/>
      <c r="G2431">
        <f>1+MOD(A2431+D2420-2,2*$E$2+1)</f>
        <v>5</v>
      </c>
    </row>
    <row r="2432" spans="1:7" ht="12.75">
      <c r="A2432" s="3">
        <v>9</v>
      </c>
      <c r="B2432" s="4">
        <f t="shared" si="91"/>
        <v>6</v>
      </c>
      <c r="C2432" s="4" t="str">
        <f ca="1">IF(G2432=$E$2+1,D2421,INDIRECT(ADDRESS(4+MOD(IF(G2432&lt;$E$2+1,G2432,$E$2+$E$2+2-G2432)-A2432+2*$E$2+1,2*$E$2+1),3)))</f>
        <v>Player 31</v>
      </c>
      <c r="D2432" s="3" t="str">
        <f ca="1" t="shared" si="90"/>
        <v>Player 20</v>
      </c>
      <c r="E2432" s="3"/>
      <c r="F2432" s="3"/>
      <c r="G2432">
        <f>1+MOD(A2432+D2420-2,2*$E$2+1)</f>
        <v>6</v>
      </c>
    </row>
    <row r="2433" spans="1:7" ht="12.75">
      <c r="A2433" s="3">
        <v>10</v>
      </c>
      <c r="B2433" s="4">
        <f t="shared" si="91"/>
        <v>7</v>
      </c>
      <c r="C2433" s="4" t="str">
        <f ca="1">IF(G2433=$E$2+1,D2421,INDIRECT(ADDRESS(4+MOD(IF(G2433&lt;$E$2+1,G2433,$E$2+$E$2+2-G2433)-A2433+2*$E$2+1,2*$E$2+1),3)))</f>
        <v>Player 31</v>
      </c>
      <c r="D2433" s="3" t="str">
        <f ca="1" t="shared" si="90"/>
        <v>Player 18</v>
      </c>
      <c r="E2433" s="3"/>
      <c r="F2433" s="3"/>
      <c r="G2433">
        <f>1+MOD(A2433+D2420-2,2*$E$2+1)</f>
        <v>7</v>
      </c>
    </row>
    <row r="2434" spans="1:7" ht="12.75">
      <c r="A2434" s="3">
        <v>11</v>
      </c>
      <c r="B2434" s="4">
        <f t="shared" si="91"/>
        <v>8</v>
      </c>
      <c r="C2434" s="4" t="str">
        <f ca="1">IF(G2434=$E$2+1,D2421,INDIRECT(ADDRESS(4+MOD(IF(G2434&lt;$E$2+1,G2434,$E$2+$E$2+2-G2434)-A2434+2*$E$2+1,2*$E$2+1),3)))</f>
        <v>Player 31</v>
      </c>
      <c r="D2434" s="3" t="str">
        <f ca="1" t="shared" si="90"/>
        <v>Player 16</v>
      </c>
      <c r="E2434" s="3"/>
      <c r="F2434" s="3"/>
      <c r="G2434">
        <f>1+MOD(A2434+D2420-2,2*$E$2+1)</f>
        <v>8</v>
      </c>
    </row>
    <row r="2435" spans="1:7" ht="12.75">
      <c r="A2435" s="3">
        <v>12</v>
      </c>
      <c r="B2435" s="4">
        <f t="shared" si="91"/>
        <v>9</v>
      </c>
      <c r="C2435" s="4" t="str">
        <f ca="1">IF(G2435=$E$2+1,D2421,INDIRECT(ADDRESS(4+MOD(IF(G2435&lt;$E$2+1,G2435,$E$2+$E$2+2-G2435)-A2435+2*$E$2+1,2*$E$2+1),3)))</f>
        <v>Player 31</v>
      </c>
      <c r="D2435" s="3" t="str">
        <f ca="1" t="shared" si="90"/>
        <v>Player 14</v>
      </c>
      <c r="E2435" s="3"/>
      <c r="F2435" s="3"/>
      <c r="G2435">
        <f>1+MOD(A2435+D2420-2,2*$E$2+1)</f>
        <v>9</v>
      </c>
    </row>
    <row r="2436" spans="1:7" ht="12.75">
      <c r="A2436" s="3">
        <v>13</v>
      </c>
      <c r="B2436" s="4">
        <f t="shared" si="91"/>
        <v>10</v>
      </c>
      <c r="C2436" s="4" t="str">
        <f ca="1">IF(G2436=$E$2+1,D2421,INDIRECT(ADDRESS(4+MOD(IF(G2436&lt;$E$2+1,G2436,$E$2+$E$2+2-G2436)-A2436+2*$E$2+1,2*$E$2+1),3)))</f>
        <v>Player 31</v>
      </c>
      <c r="D2436" s="3" t="str">
        <f ca="1" t="shared" si="90"/>
        <v>Player 12</v>
      </c>
      <c r="E2436" s="3"/>
      <c r="F2436" s="3"/>
      <c r="G2436">
        <f>1+MOD(A2436+D2420-2,2*$E$2+1)</f>
        <v>10</v>
      </c>
    </row>
    <row r="2437" spans="1:7" ht="12.75">
      <c r="A2437" s="3">
        <v>14</v>
      </c>
      <c r="B2437" s="4">
        <f t="shared" si="91"/>
        <v>11</v>
      </c>
      <c r="C2437" s="4" t="str">
        <f ca="1">IF(G2437=$E$2+1,D2421,INDIRECT(ADDRESS(4+MOD(IF(G2437&lt;$E$2+1,G2437,$E$2+$E$2+2-G2437)-A2437+2*$E$2+1,2*$E$2+1),3)))</f>
        <v>Player 31</v>
      </c>
      <c r="D2437" s="3" t="str">
        <f ca="1" t="shared" si="90"/>
        <v>Player 10</v>
      </c>
      <c r="E2437" s="3"/>
      <c r="F2437" s="3"/>
      <c r="G2437">
        <f>1+MOD(A2437+D2420-2,2*$E$2+1)</f>
        <v>11</v>
      </c>
    </row>
    <row r="2438" spans="1:7" ht="12.75">
      <c r="A2438" s="3">
        <v>15</v>
      </c>
      <c r="B2438" s="4">
        <f t="shared" si="91"/>
        <v>12</v>
      </c>
      <c r="C2438" s="4" t="str">
        <f ca="1">IF(G2438=$E$2+1,D2421,INDIRECT(ADDRESS(4+MOD(IF(G2438&lt;$E$2+1,G2438,$E$2+$E$2+2-G2438)-A2438+2*$E$2+1,2*$E$2+1),3)))</f>
        <v>Player 31</v>
      </c>
      <c r="D2438" s="3" t="str">
        <f ca="1" t="shared" si="90"/>
        <v>Player 8</v>
      </c>
      <c r="E2438" s="3"/>
      <c r="F2438" s="3"/>
      <c r="G2438">
        <f>1+MOD(A2438+D2420-2,2*$E$2+1)</f>
        <v>12</v>
      </c>
    </row>
    <row r="2439" spans="1:7" ht="12.75">
      <c r="A2439" s="3">
        <v>16</v>
      </c>
      <c r="B2439" s="4">
        <f t="shared" si="91"/>
        <v>13</v>
      </c>
      <c r="C2439" s="4" t="str">
        <f ca="1">IF(G2439=$E$2+1,D2421,INDIRECT(ADDRESS(4+MOD(IF(G2439&lt;$E$2+1,G2439,$E$2+$E$2+2-G2439)-A2439+2*$E$2+1,2*$E$2+1),3)))</f>
        <v>Player 31</v>
      </c>
      <c r="D2439" s="3" t="str">
        <f ca="1" t="shared" si="90"/>
        <v>Player 6</v>
      </c>
      <c r="E2439" s="3"/>
      <c r="F2439" s="3"/>
      <c r="G2439">
        <f>1+MOD(A2439+D2420-2,2*$E$2+1)</f>
        <v>13</v>
      </c>
    </row>
    <row r="2440" spans="1:7" ht="12.75">
      <c r="A2440" s="3">
        <v>17</v>
      </c>
      <c r="B2440" s="4">
        <f t="shared" si="91"/>
        <v>14</v>
      </c>
      <c r="C2440" s="4" t="str">
        <f ca="1">IF(G2440=$E$2+1,D2421,INDIRECT(ADDRESS(4+MOD(IF(G2440&lt;$E$2+1,G2440,$E$2+$E$2+2-G2440)-A2440+2*$E$2+1,2*$E$2+1),3)))</f>
        <v>Player 31</v>
      </c>
      <c r="D2440" s="3" t="str">
        <f ca="1" t="shared" si="90"/>
        <v>Player 4</v>
      </c>
      <c r="E2440" s="3"/>
      <c r="F2440" s="3"/>
      <c r="G2440">
        <f>1+MOD(A2440+D2420-2,2*$E$2+1)</f>
        <v>14</v>
      </c>
    </row>
    <row r="2441" spans="1:7" ht="12.75">
      <c r="A2441" s="3">
        <v>18</v>
      </c>
      <c r="B2441" s="4">
        <f t="shared" si="91"/>
        <v>15</v>
      </c>
      <c r="C2441" s="4" t="str">
        <f ca="1">IF(G2441=$E$2+1,D2421,INDIRECT(ADDRESS(4+MOD(IF(G2441&lt;$E$2+1,G2441,$E$2+$E$2+2-G2441)-A2441+2*$E$2+1,2*$E$2+1),3)))</f>
        <v>Player 31</v>
      </c>
      <c r="D2441" s="3" t="str">
        <f ca="1" t="shared" si="90"/>
        <v>Player 2</v>
      </c>
      <c r="E2441" s="3"/>
      <c r="F2441" s="3"/>
      <c r="G2441">
        <f>1+MOD(A2441+D2420-2,2*$E$2+1)</f>
        <v>15</v>
      </c>
    </row>
    <row r="2442" spans="1:7" ht="12.75">
      <c r="A2442" s="3">
        <v>19</v>
      </c>
      <c r="B2442" s="4">
        <f t="shared" si="91"/>
        <v>16</v>
      </c>
      <c r="C2442" s="4" t="str">
        <f ca="1">IF(G2442=$E$2+1,D2421,INDIRECT(ADDRESS(4+MOD(IF(G2442&lt;$E$2+1,G2442,$E$2+$E$2+2-G2442)-A2442+2*$E$2+1,2*$E$2+1),3)))</f>
        <v>Player 31</v>
      </c>
      <c r="D2442" s="3" t="str">
        <f ca="1" t="shared" si="90"/>
        <v>Player 33 or Rest</v>
      </c>
      <c r="E2442" s="3"/>
      <c r="F2442" s="3"/>
      <c r="G2442">
        <f>1+MOD(A2442+D2420-2,2*$E$2+1)</f>
        <v>16</v>
      </c>
    </row>
    <row r="2443" spans="1:7" ht="12.75">
      <c r="A2443" s="3">
        <v>20</v>
      </c>
      <c r="B2443" s="4">
        <f t="shared" si="91"/>
        <v>0</v>
      </c>
      <c r="C2443" s="4" t="str">
        <f ca="1">IF(G2443=$E$2+1,D2421,INDIRECT(ADDRESS(4+MOD(IF(G2443&lt;$E$2+1,G2443,$E$2+$E$2+2-G2443)-A2443+2*$E$2+1,2*$E$2+1),3)))</f>
        <v>Player 31</v>
      </c>
      <c r="D2443" s="3" t="str">
        <f ca="1" t="shared" si="90"/>
        <v>Rest</v>
      </c>
      <c r="E2443" s="3"/>
      <c r="F2443" s="3"/>
      <c r="G2443">
        <f>1+MOD(A2443+D2420-2,2*$E$2+1)</f>
        <v>17</v>
      </c>
    </row>
    <row r="2444" spans="1:7" ht="12.75">
      <c r="A2444" s="3">
        <v>21</v>
      </c>
      <c r="B2444" s="4">
        <f t="shared" si="91"/>
        <v>16</v>
      </c>
      <c r="C2444" s="4" t="str">
        <f ca="1">IF(G2444=$E$2+1,D2421,INDIRECT(ADDRESS(4+MOD(IF(G2444&lt;$E$2+1,G2444,$E$2+$E$2+2-G2444)-A2444+2*$E$2+1,2*$E$2+1),3)))</f>
        <v>Player 29</v>
      </c>
      <c r="D2444" s="3" t="str">
        <f ca="1" t="shared" si="90"/>
        <v>Player 31</v>
      </c>
      <c r="E2444" s="3"/>
      <c r="F2444" s="3"/>
      <c r="G2444">
        <f>1+MOD(A2444+D2420-2,2*$E$2+1)</f>
        <v>18</v>
      </c>
    </row>
    <row r="2445" spans="1:7" ht="12.75">
      <c r="A2445" s="3">
        <v>22</v>
      </c>
      <c r="B2445" s="4">
        <f>IF(G2445=$E$2+1,0,IF(G2445&lt;$E$2+1,G2445,$E$2+$E$2+2-G2445))</f>
        <v>15</v>
      </c>
      <c r="C2445" s="4" t="str">
        <f ca="1">IF(G2445=$E$2+1,D2421,INDIRECT(ADDRESS(4+MOD(IF(G2445&lt;$E$2+1,G2445,$E$2+$E$2+2-G2445)-A2445+2*$E$2+1,2*$E$2+1),3)))</f>
        <v>Player 27</v>
      </c>
      <c r="D2445" s="3" t="str">
        <f ca="1" t="shared" si="90"/>
        <v>Player 31</v>
      </c>
      <c r="E2445" s="3"/>
      <c r="F2445" s="3"/>
      <c r="G2445">
        <f>1+MOD(A2445+D2420-2,2*$E$2+1)</f>
        <v>19</v>
      </c>
    </row>
    <row r="2446" spans="1:7" ht="12.75">
      <c r="A2446" s="3">
        <v>23</v>
      </c>
      <c r="B2446" s="4">
        <f>IF(G2446=$E$2+1,0,IF(G2446&lt;$E$2+1,G2446,$E$2+$E$2+2-G2446))</f>
        <v>14</v>
      </c>
      <c r="C2446" s="4" t="str">
        <f ca="1">IF(G2446=$E$2+1,D2421,INDIRECT(ADDRESS(4+MOD(IF(G2446&lt;$E$2+1,G2446,$E$2+$E$2+2-G2446)-A2446+2*$E$2+1,2*$E$2+1),3)))</f>
        <v>Player 25</v>
      </c>
      <c r="D2446" s="3" t="str">
        <f ca="1" t="shared" si="90"/>
        <v>Player 31</v>
      </c>
      <c r="E2446" s="3"/>
      <c r="F2446" s="3"/>
      <c r="G2446">
        <f>1+MOD(A2446+D2420-2,2*$E$2+1)</f>
        <v>20</v>
      </c>
    </row>
    <row r="2447" spans="1:7" ht="12.75">
      <c r="A2447" s="3">
        <v>24</v>
      </c>
      <c r="B2447" s="4">
        <f aca="true" t="shared" si="92" ref="B2447:B2456">IF(G2447=$E$2+1,0,IF(G2447&lt;$E$2+1,G2447,$E$2+$E$2+2-G2447))</f>
        <v>13</v>
      </c>
      <c r="C2447" s="4" t="str">
        <f ca="1">IF(G2447=$E$2+1,D2421,INDIRECT(ADDRESS(4+MOD(IF(G2447&lt;$E$2+1,G2447,$E$2+$E$2+2-G2447)-A2447+2*$E$2+1,2*$E$2+1),3)))</f>
        <v>Player 23</v>
      </c>
      <c r="D2447" s="3" t="str">
        <f ca="1" t="shared" si="90"/>
        <v>Player 31</v>
      </c>
      <c r="E2447" s="3"/>
      <c r="F2447" s="3"/>
      <c r="G2447">
        <f>1+MOD(A2447+D2420-2,2*$E$2+1)</f>
        <v>21</v>
      </c>
    </row>
    <row r="2448" spans="1:7" ht="12.75">
      <c r="A2448" s="3">
        <v>25</v>
      </c>
      <c r="B2448" s="4">
        <f t="shared" si="92"/>
        <v>12</v>
      </c>
      <c r="C2448" s="4" t="str">
        <f ca="1">IF(G2448=$E$2+1,D2421,INDIRECT(ADDRESS(4+MOD(IF(G2448&lt;$E$2+1,G2448,$E$2+$E$2+2-G2448)-A2448+2*$E$2+1,2*$E$2+1),3)))</f>
        <v>Player 21</v>
      </c>
      <c r="D2448" s="3" t="str">
        <f ca="1" t="shared" si="90"/>
        <v>Player 31</v>
      </c>
      <c r="E2448" s="3"/>
      <c r="F2448" s="3"/>
      <c r="G2448">
        <f>1+MOD(A2448+D2420-2,2*$E$2+1)</f>
        <v>22</v>
      </c>
    </row>
    <row r="2449" spans="1:7" ht="12.75">
      <c r="A2449" s="3">
        <v>26</v>
      </c>
      <c r="B2449" s="4">
        <f t="shared" si="92"/>
        <v>11</v>
      </c>
      <c r="C2449" s="4" t="str">
        <f ca="1">IF(G2449=$E$2+1,D2421,INDIRECT(ADDRESS(4+MOD(IF(G2449&lt;$E$2+1,G2449,$E$2+$E$2+2-G2449)-A2449+2*$E$2+1,2*$E$2+1),3)))</f>
        <v>Player 19</v>
      </c>
      <c r="D2449" s="3" t="str">
        <f ca="1" t="shared" si="90"/>
        <v>Player 31</v>
      </c>
      <c r="E2449" s="3"/>
      <c r="F2449" s="3"/>
      <c r="G2449">
        <f>1+MOD(A2449+D2420-2,2*$E$2+1)</f>
        <v>23</v>
      </c>
    </row>
    <row r="2450" spans="1:7" ht="12.75">
      <c r="A2450" s="3">
        <v>27</v>
      </c>
      <c r="B2450" s="4">
        <f t="shared" si="92"/>
        <v>10</v>
      </c>
      <c r="C2450" s="4" t="str">
        <f ca="1">IF(G2450=$E$2+1,D2421,INDIRECT(ADDRESS(4+MOD(IF(G2450&lt;$E$2+1,G2450,$E$2+$E$2+2-G2450)-A2450+2*$E$2+1,2*$E$2+1),3)))</f>
        <v>Player 17</v>
      </c>
      <c r="D2450" s="3" t="str">
        <f ca="1" t="shared" si="90"/>
        <v>Player 31</v>
      </c>
      <c r="E2450" s="3"/>
      <c r="F2450" s="3"/>
      <c r="G2450">
        <f>1+MOD(A2450+D2420-2,2*$E$2+1)</f>
        <v>24</v>
      </c>
    </row>
    <row r="2451" spans="1:7" ht="12.75">
      <c r="A2451" s="3">
        <v>28</v>
      </c>
      <c r="B2451" s="4">
        <f t="shared" si="92"/>
        <v>9</v>
      </c>
      <c r="C2451" s="4" t="str">
        <f ca="1">IF(G2451=$E$2+1,D2421,INDIRECT(ADDRESS(4+MOD(IF(G2451&lt;$E$2+1,G2451,$E$2+$E$2+2-G2451)-A2451+2*$E$2+1,2*$E$2+1),3)))</f>
        <v>Player 15</v>
      </c>
      <c r="D2451" s="3" t="str">
        <f ca="1" t="shared" si="90"/>
        <v>Player 31</v>
      </c>
      <c r="E2451" s="3"/>
      <c r="F2451" s="3"/>
      <c r="G2451">
        <f>1+MOD(A2451+D2420-2,2*$E$2+1)</f>
        <v>25</v>
      </c>
    </row>
    <row r="2452" spans="1:7" ht="12.75">
      <c r="A2452" s="3">
        <v>29</v>
      </c>
      <c r="B2452" s="4">
        <f t="shared" si="92"/>
        <v>8</v>
      </c>
      <c r="C2452" s="4" t="str">
        <f ca="1">IF(G2452=$E$2+1,D2421,INDIRECT(ADDRESS(4+MOD(IF(G2452&lt;$E$2+1,G2452,$E$2+$E$2+2-G2452)-A2452+2*$E$2+1,2*$E$2+1),3)))</f>
        <v>Player 13</v>
      </c>
      <c r="D2452" s="3" t="str">
        <f ca="1" t="shared" si="90"/>
        <v>Player 31</v>
      </c>
      <c r="E2452" s="3"/>
      <c r="F2452" s="3"/>
      <c r="G2452">
        <f>1+MOD(A2452+D2420-2,2*$E$2+1)</f>
        <v>26</v>
      </c>
    </row>
    <row r="2453" spans="1:7" ht="12.75">
      <c r="A2453" s="3">
        <v>30</v>
      </c>
      <c r="B2453" s="4">
        <f t="shared" si="92"/>
        <v>7</v>
      </c>
      <c r="C2453" s="4" t="str">
        <f ca="1">IF(G2453=$E$2+1,D2421,INDIRECT(ADDRESS(4+MOD(IF(G2453&lt;$E$2+1,G2453,$E$2+$E$2+2-G2453)-A2453+2*$E$2+1,2*$E$2+1),3)))</f>
        <v>Player 11</v>
      </c>
      <c r="D2453" s="3" t="str">
        <f ca="1" t="shared" si="90"/>
        <v>Player 31</v>
      </c>
      <c r="E2453" s="3"/>
      <c r="F2453" s="3"/>
      <c r="G2453">
        <f>1+MOD(A2453+D2420-2,2*$E$2+1)</f>
        <v>27</v>
      </c>
    </row>
    <row r="2454" spans="1:7" ht="12.75">
      <c r="A2454" s="3">
        <v>31</v>
      </c>
      <c r="B2454" s="4">
        <f t="shared" si="92"/>
        <v>6</v>
      </c>
      <c r="C2454" s="4" t="str">
        <f ca="1">IF(G2454=$E$2+1,D2421,INDIRECT(ADDRESS(4+MOD(IF(G2454&lt;$E$2+1,G2454,$E$2+$E$2+2-G2454)-A2454+2*$E$2+1,2*$E$2+1),3)))</f>
        <v>Player 9</v>
      </c>
      <c r="D2454" s="3" t="str">
        <f ca="1" t="shared" si="90"/>
        <v>Player 31</v>
      </c>
      <c r="E2454" s="3"/>
      <c r="F2454" s="3"/>
      <c r="G2454">
        <f>1+MOD(A2454+D2420-2,2*$E$2+1)</f>
        <v>28</v>
      </c>
    </row>
    <row r="2455" spans="1:7" ht="12.75">
      <c r="A2455" s="3">
        <v>32</v>
      </c>
      <c r="B2455" s="4">
        <f t="shared" si="92"/>
        <v>5</v>
      </c>
      <c r="C2455" s="4" t="str">
        <f ca="1">IF(G2455=$E$2+1,D2421,INDIRECT(ADDRESS(4+MOD(IF(G2455&lt;$E$2+1,G2455,$E$2+$E$2+2-G2455)-A2455+2*$E$2+1,2*$E$2+1),3)))</f>
        <v>Player 7</v>
      </c>
      <c r="D2455" s="3" t="str">
        <f ca="1" t="shared" si="90"/>
        <v>Player 31</v>
      </c>
      <c r="E2455" s="3"/>
      <c r="F2455" s="3"/>
      <c r="G2455">
        <f>1+MOD(A2455+D2420-2,2*$E$2+1)</f>
        <v>29</v>
      </c>
    </row>
    <row r="2456" spans="1:7" ht="12.75">
      <c r="A2456" s="3">
        <v>33</v>
      </c>
      <c r="B2456" s="4">
        <f t="shared" si="92"/>
        <v>4</v>
      </c>
      <c r="C2456" s="4" t="str">
        <f ca="1">IF(G2456=$E$2+1,D2421,INDIRECT(ADDRESS(4+MOD(IF(G2456&lt;$E$2+1,G2456,$E$2+$E$2+2-G2456)-A2456+2*$E$2+1,2*$E$2+1),3)))</f>
        <v>Player 5</v>
      </c>
      <c r="D2456" s="3" t="str">
        <f ca="1" t="shared" si="90"/>
        <v>Player 31</v>
      </c>
      <c r="E2456" s="3"/>
      <c r="F2456" s="3"/>
      <c r="G2456">
        <f>1+MOD(A2456+D2420-2,2*$E$2+1)</f>
        <v>30</v>
      </c>
    </row>
    <row r="2464" spans="1:6" ht="12.75">
      <c r="A2464" t="s">
        <v>46</v>
      </c>
      <c r="C2464" s="1" t="s">
        <v>47</v>
      </c>
      <c r="D2464" s="2">
        <v>32</v>
      </c>
      <c r="F2464"/>
    </row>
    <row r="2465" spans="3:6" ht="12.75">
      <c r="C2465" s="1" t="s">
        <v>48</v>
      </c>
      <c r="D2465" s="2" t="str">
        <f ca="1">INDIRECT(ADDRESS(3+D2464,3))</f>
        <v>Player 32</v>
      </c>
      <c r="F2465"/>
    </row>
    <row r="2466" ht="12.75">
      <c r="F2466"/>
    </row>
    <row r="2467" spans="1:7" ht="12.75">
      <c r="A2467" s="3" t="s">
        <v>51</v>
      </c>
      <c r="B2467" s="13" t="s">
        <v>5</v>
      </c>
      <c r="C2467" s="4" t="s">
        <v>11</v>
      </c>
      <c r="D2467" s="3" t="s">
        <v>10</v>
      </c>
      <c r="E2467" s="5" t="s">
        <v>3</v>
      </c>
      <c r="F2467" s="3" t="s">
        <v>4</v>
      </c>
      <c r="G2467" t="s">
        <v>49</v>
      </c>
    </row>
    <row r="2468" spans="1:7" ht="12.75">
      <c r="A2468" s="3">
        <v>1</v>
      </c>
      <c r="B2468" s="4">
        <f>IF(G2468=$E$2+1,0,IF(G2468&lt;$E$2+1,G2468,$E$2+$E$2+2-G2468))</f>
        <v>2</v>
      </c>
      <c r="C2468" s="4" t="str">
        <f ca="1">IF(G2468=$E$2+1,D2465,INDIRECT(ADDRESS(4+MOD(IF(G2468&lt;$E$2+1,G2468,$E$2+$E$2+2-G2468)-A2468+2*$E$2+1,2*$E$2+1),3)))</f>
        <v>Player 2</v>
      </c>
      <c r="D2468" s="3" t="str">
        <f aca="true" ca="1" t="shared" si="93" ref="D2468:D2500">IF(G2468=$E$2+1,$F$3,INDIRECT(ADDRESS(4+MOD(IF(G2468&lt;$E$2+1,$E$2+$E$2+2-G2468,G2468)-A2468+2*$E$2+1,2*$E$2+1),3)))</f>
        <v>Player 32</v>
      </c>
      <c r="E2468" s="5"/>
      <c r="F2468" s="3"/>
      <c r="G2468">
        <f>1+MOD(A2468+D2464-2,2*$E$2+1)</f>
        <v>32</v>
      </c>
    </row>
    <row r="2469" spans="1:7" ht="12.75">
      <c r="A2469" s="3">
        <v>2</v>
      </c>
      <c r="B2469" s="4">
        <f aca="true" t="shared" si="94" ref="B2469:B2488">IF(G2469=$E$2+1,0,IF(G2469&lt;$E$2+1,G2469,$E$2+$E$2+2-G2469))</f>
        <v>1</v>
      </c>
      <c r="C2469" s="4" t="str">
        <f ca="1">IF(G2469=$E$2+1,D2465,INDIRECT(ADDRESS(4+MOD(IF(G2469&lt;$E$2+1,G2469,$E$2+$E$2+2-G2469)-A2469+2*$E$2+1,2*$E$2+1),3)))</f>
        <v>Player 33 or Rest</v>
      </c>
      <c r="D2469" s="3" t="str">
        <f ca="1" t="shared" si="93"/>
        <v>Player 32</v>
      </c>
      <c r="E2469" s="5"/>
      <c r="F2469" s="3"/>
      <c r="G2469">
        <f>1+MOD(A2469+D2464-2,2*$E$2+1)</f>
        <v>33</v>
      </c>
    </row>
    <row r="2470" spans="1:7" ht="12.75">
      <c r="A2470" s="3">
        <v>3</v>
      </c>
      <c r="B2470" s="4">
        <f t="shared" si="94"/>
        <v>1</v>
      </c>
      <c r="C2470" s="4" t="str">
        <f ca="1">IF(G2470=$E$2+1,D2465,INDIRECT(ADDRESS(4+MOD(IF(G2470&lt;$E$2+1,G2470,$E$2+$E$2+2-G2470)-A2470+2*$E$2+1,2*$E$2+1),3)))</f>
        <v>Player 32</v>
      </c>
      <c r="D2470" s="3" t="str">
        <f ca="1" t="shared" si="93"/>
        <v>Player 31</v>
      </c>
      <c r="E2470" s="3"/>
      <c r="F2470" s="3"/>
      <c r="G2470">
        <f>1+MOD(A2470+D2464-2,2*$E$2+1)</f>
        <v>1</v>
      </c>
    </row>
    <row r="2471" spans="1:7" ht="12.75">
      <c r="A2471" s="3">
        <v>4</v>
      </c>
      <c r="B2471" s="4">
        <f t="shared" si="94"/>
        <v>2</v>
      </c>
      <c r="C2471" s="4" t="str">
        <f ca="1">IF(G2471=$E$2+1,D2465,INDIRECT(ADDRESS(4+MOD(IF(G2471&lt;$E$2+1,G2471,$E$2+$E$2+2-G2471)-A2471+2*$E$2+1,2*$E$2+1),3)))</f>
        <v>Player 32</v>
      </c>
      <c r="D2471" s="3" t="str">
        <f ca="1" t="shared" si="93"/>
        <v>Player 29</v>
      </c>
      <c r="E2471" s="3"/>
      <c r="F2471" s="3"/>
      <c r="G2471">
        <f>1+MOD(A2471+D2464-2,2*$E$2+1)</f>
        <v>2</v>
      </c>
    </row>
    <row r="2472" spans="1:7" ht="12.75">
      <c r="A2472" s="3">
        <v>5</v>
      </c>
      <c r="B2472" s="4">
        <f t="shared" si="94"/>
        <v>3</v>
      </c>
      <c r="C2472" s="4" t="str">
        <f ca="1">IF(G2472=$E$2+1,D2465,INDIRECT(ADDRESS(4+MOD(IF(G2472&lt;$E$2+1,G2472,$E$2+$E$2+2-G2472)-A2472+2*$E$2+1,2*$E$2+1),3)))</f>
        <v>Player 32</v>
      </c>
      <c r="D2472" s="3" t="str">
        <f ca="1" t="shared" si="93"/>
        <v>Player 27</v>
      </c>
      <c r="E2472" s="3"/>
      <c r="F2472" s="3"/>
      <c r="G2472">
        <f>1+MOD(A2472+D2464-2,2*$E$2+1)</f>
        <v>3</v>
      </c>
    </row>
    <row r="2473" spans="1:7" ht="12.75">
      <c r="A2473" s="3">
        <v>6</v>
      </c>
      <c r="B2473" s="4">
        <f t="shared" si="94"/>
        <v>4</v>
      </c>
      <c r="C2473" s="4" t="str">
        <f ca="1">IF(G2473=$E$2+1,D2465,INDIRECT(ADDRESS(4+MOD(IF(G2473&lt;$E$2+1,G2473,$E$2+$E$2+2-G2473)-A2473+2*$E$2+1,2*$E$2+1),3)))</f>
        <v>Player 32</v>
      </c>
      <c r="D2473" s="3" t="str">
        <f ca="1" t="shared" si="93"/>
        <v>Player 25</v>
      </c>
      <c r="E2473" s="3"/>
      <c r="F2473" s="3"/>
      <c r="G2473">
        <f>1+MOD(A2473+D2464-2,2*$E$2+1)</f>
        <v>4</v>
      </c>
    </row>
    <row r="2474" spans="1:7" ht="12.75">
      <c r="A2474" s="3">
        <v>7</v>
      </c>
      <c r="B2474" s="4">
        <f t="shared" si="94"/>
        <v>5</v>
      </c>
      <c r="C2474" s="4" t="str">
        <f ca="1">IF(G2474=$E$2+1,D2465,INDIRECT(ADDRESS(4+MOD(IF(G2474&lt;$E$2+1,G2474,$E$2+$E$2+2-G2474)-A2474+2*$E$2+1,2*$E$2+1),3)))</f>
        <v>Player 32</v>
      </c>
      <c r="D2474" s="3" t="str">
        <f ca="1" t="shared" si="93"/>
        <v>Player 23</v>
      </c>
      <c r="E2474" s="3"/>
      <c r="F2474" s="3"/>
      <c r="G2474">
        <f>1+MOD(A2474+D2464-2,2*$E$2+1)</f>
        <v>5</v>
      </c>
    </row>
    <row r="2475" spans="1:7" ht="12.75">
      <c r="A2475" s="3">
        <v>8</v>
      </c>
      <c r="B2475" s="4">
        <f t="shared" si="94"/>
        <v>6</v>
      </c>
      <c r="C2475" s="4" t="str">
        <f ca="1">IF(G2475=$E$2+1,D2465,INDIRECT(ADDRESS(4+MOD(IF(G2475&lt;$E$2+1,G2475,$E$2+$E$2+2-G2475)-A2475+2*$E$2+1,2*$E$2+1),3)))</f>
        <v>Player 32</v>
      </c>
      <c r="D2475" s="3" t="str">
        <f ca="1" t="shared" si="93"/>
        <v>Player 21</v>
      </c>
      <c r="E2475" s="3"/>
      <c r="F2475" s="3"/>
      <c r="G2475">
        <f>1+MOD(A2475+D2464-2,2*$E$2+1)</f>
        <v>6</v>
      </c>
    </row>
    <row r="2476" spans="1:7" ht="12.75">
      <c r="A2476" s="3">
        <v>9</v>
      </c>
      <c r="B2476" s="4">
        <f t="shared" si="94"/>
        <v>7</v>
      </c>
      <c r="C2476" s="4" t="str">
        <f ca="1">IF(G2476=$E$2+1,D2465,INDIRECT(ADDRESS(4+MOD(IF(G2476&lt;$E$2+1,G2476,$E$2+$E$2+2-G2476)-A2476+2*$E$2+1,2*$E$2+1),3)))</f>
        <v>Player 32</v>
      </c>
      <c r="D2476" s="3" t="str">
        <f ca="1" t="shared" si="93"/>
        <v>Player 19</v>
      </c>
      <c r="E2476" s="3"/>
      <c r="F2476" s="3"/>
      <c r="G2476">
        <f>1+MOD(A2476+D2464-2,2*$E$2+1)</f>
        <v>7</v>
      </c>
    </row>
    <row r="2477" spans="1:7" ht="12.75">
      <c r="A2477" s="3">
        <v>10</v>
      </c>
      <c r="B2477" s="4">
        <f t="shared" si="94"/>
        <v>8</v>
      </c>
      <c r="C2477" s="4" t="str">
        <f ca="1">IF(G2477=$E$2+1,D2465,INDIRECT(ADDRESS(4+MOD(IF(G2477&lt;$E$2+1,G2477,$E$2+$E$2+2-G2477)-A2477+2*$E$2+1,2*$E$2+1),3)))</f>
        <v>Player 32</v>
      </c>
      <c r="D2477" s="3" t="str">
        <f ca="1" t="shared" si="93"/>
        <v>Player 17</v>
      </c>
      <c r="E2477" s="3"/>
      <c r="F2477" s="3"/>
      <c r="G2477">
        <f>1+MOD(A2477+D2464-2,2*$E$2+1)</f>
        <v>8</v>
      </c>
    </row>
    <row r="2478" spans="1:7" ht="12.75">
      <c r="A2478" s="3">
        <v>11</v>
      </c>
      <c r="B2478" s="4">
        <f t="shared" si="94"/>
        <v>9</v>
      </c>
      <c r="C2478" s="4" t="str">
        <f ca="1">IF(G2478=$E$2+1,D2465,INDIRECT(ADDRESS(4+MOD(IF(G2478&lt;$E$2+1,G2478,$E$2+$E$2+2-G2478)-A2478+2*$E$2+1,2*$E$2+1),3)))</f>
        <v>Player 32</v>
      </c>
      <c r="D2478" s="3" t="str">
        <f ca="1" t="shared" si="93"/>
        <v>Player 15</v>
      </c>
      <c r="E2478" s="3"/>
      <c r="F2478" s="3"/>
      <c r="G2478">
        <f>1+MOD(A2478+D2464-2,2*$E$2+1)</f>
        <v>9</v>
      </c>
    </row>
    <row r="2479" spans="1:7" ht="12.75">
      <c r="A2479" s="3">
        <v>12</v>
      </c>
      <c r="B2479" s="4">
        <f t="shared" si="94"/>
        <v>10</v>
      </c>
      <c r="C2479" s="4" t="str">
        <f ca="1">IF(G2479=$E$2+1,D2465,INDIRECT(ADDRESS(4+MOD(IF(G2479&lt;$E$2+1,G2479,$E$2+$E$2+2-G2479)-A2479+2*$E$2+1,2*$E$2+1),3)))</f>
        <v>Player 32</v>
      </c>
      <c r="D2479" s="3" t="str">
        <f ca="1" t="shared" si="93"/>
        <v>Player 13</v>
      </c>
      <c r="E2479" s="3"/>
      <c r="F2479" s="3"/>
      <c r="G2479">
        <f>1+MOD(A2479+D2464-2,2*$E$2+1)</f>
        <v>10</v>
      </c>
    </row>
    <row r="2480" spans="1:7" ht="12.75">
      <c r="A2480" s="3">
        <v>13</v>
      </c>
      <c r="B2480" s="4">
        <f t="shared" si="94"/>
        <v>11</v>
      </c>
      <c r="C2480" s="4" t="str">
        <f ca="1">IF(G2480=$E$2+1,D2465,INDIRECT(ADDRESS(4+MOD(IF(G2480&lt;$E$2+1,G2480,$E$2+$E$2+2-G2480)-A2480+2*$E$2+1,2*$E$2+1),3)))</f>
        <v>Player 32</v>
      </c>
      <c r="D2480" s="3" t="str">
        <f ca="1" t="shared" si="93"/>
        <v>Player 11</v>
      </c>
      <c r="E2480" s="3"/>
      <c r="F2480" s="3"/>
      <c r="G2480">
        <f>1+MOD(A2480+D2464-2,2*$E$2+1)</f>
        <v>11</v>
      </c>
    </row>
    <row r="2481" spans="1:7" ht="12.75">
      <c r="A2481" s="3">
        <v>14</v>
      </c>
      <c r="B2481" s="4">
        <f t="shared" si="94"/>
        <v>12</v>
      </c>
      <c r="C2481" s="4" t="str">
        <f ca="1">IF(G2481=$E$2+1,D2465,INDIRECT(ADDRESS(4+MOD(IF(G2481&lt;$E$2+1,G2481,$E$2+$E$2+2-G2481)-A2481+2*$E$2+1,2*$E$2+1),3)))</f>
        <v>Player 32</v>
      </c>
      <c r="D2481" s="3" t="str">
        <f ca="1" t="shared" si="93"/>
        <v>Player 9</v>
      </c>
      <c r="E2481" s="3"/>
      <c r="F2481" s="3"/>
      <c r="G2481">
        <f>1+MOD(A2481+D2464-2,2*$E$2+1)</f>
        <v>12</v>
      </c>
    </row>
    <row r="2482" spans="1:7" ht="12.75">
      <c r="A2482" s="3">
        <v>15</v>
      </c>
      <c r="B2482" s="4">
        <f t="shared" si="94"/>
        <v>13</v>
      </c>
      <c r="C2482" s="4" t="str">
        <f ca="1">IF(G2482=$E$2+1,D2465,INDIRECT(ADDRESS(4+MOD(IF(G2482&lt;$E$2+1,G2482,$E$2+$E$2+2-G2482)-A2482+2*$E$2+1,2*$E$2+1),3)))</f>
        <v>Player 32</v>
      </c>
      <c r="D2482" s="3" t="str">
        <f ca="1" t="shared" si="93"/>
        <v>Player 7</v>
      </c>
      <c r="E2482" s="3"/>
      <c r="F2482" s="3"/>
      <c r="G2482">
        <f>1+MOD(A2482+D2464-2,2*$E$2+1)</f>
        <v>13</v>
      </c>
    </row>
    <row r="2483" spans="1:7" ht="12.75">
      <c r="A2483" s="3">
        <v>16</v>
      </c>
      <c r="B2483" s="4">
        <f t="shared" si="94"/>
        <v>14</v>
      </c>
      <c r="C2483" s="4" t="str">
        <f ca="1">IF(G2483=$E$2+1,D2465,INDIRECT(ADDRESS(4+MOD(IF(G2483&lt;$E$2+1,G2483,$E$2+$E$2+2-G2483)-A2483+2*$E$2+1,2*$E$2+1),3)))</f>
        <v>Player 32</v>
      </c>
      <c r="D2483" s="3" t="str">
        <f ca="1" t="shared" si="93"/>
        <v>Player 5</v>
      </c>
      <c r="E2483" s="3"/>
      <c r="F2483" s="3"/>
      <c r="G2483">
        <f>1+MOD(A2483+D2464-2,2*$E$2+1)</f>
        <v>14</v>
      </c>
    </row>
    <row r="2484" spans="1:7" ht="12.75">
      <c r="A2484" s="3">
        <v>17</v>
      </c>
      <c r="B2484" s="4">
        <f t="shared" si="94"/>
        <v>15</v>
      </c>
      <c r="C2484" s="4" t="str">
        <f ca="1">IF(G2484=$E$2+1,D2465,INDIRECT(ADDRESS(4+MOD(IF(G2484&lt;$E$2+1,G2484,$E$2+$E$2+2-G2484)-A2484+2*$E$2+1,2*$E$2+1),3)))</f>
        <v>Player 32</v>
      </c>
      <c r="D2484" s="3" t="str">
        <f ca="1" t="shared" si="93"/>
        <v>Player 3</v>
      </c>
      <c r="E2484" s="3"/>
      <c r="F2484" s="3"/>
      <c r="G2484">
        <f>1+MOD(A2484+D2464-2,2*$E$2+1)</f>
        <v>15</v>
      </c>
    </row>
    <row r="2485" spans="1:7" ht="12.75">
      <c r="A2485" s="3">
        <v>18</v>
      </c>
      <c r="B2485" s="4">
        <f t="shared" si="94"/>
        <v>16</v>
      </c>
      <c r="C2485" s="4" t="str">
        <f ca="1">IF(G2485=$E$2+1,D2465,INDIRECT(ADDRESS(4+MOD(IF(G2485&lt;$E$2+1,G2485,$E$2+$E$2+2-G2485)-A2485+2*$E$2+1,2*$E$2+1),3)))</f>
        <v>Player 32</v>
      </c>
      <c r="D2485" s="3" t="str">
        <f ca="1" t="shared" si="93"/>
        <v>Player 1</v>
      </c>
      <c r="E2485" s="3"/>
      <c r="F2485" s="3"/>
      <c r="G2485">
        <f>1+MOD(A2485+D2464-2,2*$E$2+1)</f>
        <v>16</v>
      </c>
    </row>
    <row r="2486" spans="1:7" ht="12.75">
      <c r="A2486" s="3">
        <v>19</v>
      </c>
      <c r="B2486" s="4">
        <f t="shared" si="94"/>
        <v>0</v>
      </c>
      <c r="C2486" s="4" t="str">
        <f ca="1">IF(G2486=$E$2+1,D2465,INDIRECT(ADDRESS(4+MOD(IF(G2486&lt;$E$2+1,G2486,$E$2+$E$2+2-G2486)-A2486+2*$E$2+1,2*$E$2+1),3)))</f>
        <v>Player 32</v>
      </c>
      <c r="D2486" s="3" t="str">
        <f ca="1" t="shared" si="93"/>
        <v>Rest</v>
      </c>
      <c r="E2486" s="3"/>
      <c r="F2486" s="3"/>
      <c r="G2486">
        <f>1+MOD(A2486+D2464-2,2*$E$2+1)</f>
        <v>17</v>
      </c>
    </row>
    <row r="2487" spans="1:7" ht="12.75">
      <c r="A2487" s="3">
        <v>20</v>
      </c>
      <c r="B2487" s="4">
        <f t="shared" si="94"/>
        <v>16</v>
      </c>
      <c r="C2487" s="4" t="str">
        <f ca="1">IF(G2487=$E$2+1,D2465,INDIRECT(ADDRESS(4+MOD(IF(G2487&lt;$E$2+1,G2487,$E$2+$E$2+2-G2487)-A2487+2*$E$2+1,2*$E$2+1),3)))</f>
        <v>Player 30</v>
      </c>
      <c r="D2487" s="3" t="str">
        <f ca="1" t="shared" si="93"/>
        <v>Player 32</v>
      </c>
      <c r="E2487" s="3"/>
      <c r="F2487" s="3"/>
      <c r="G2487">
        <f>1+MOD(A2487+D2464-2,2*$E$2+1)</f>
        <v>18</v>
      </c>
    </row>
    <row r="2488" spans="1:7" ht="12.75">
      <c r="A2488" s="3">
        <v>21</v>
      </c>
      <c r="B2488" s="4">
        <f t="shared" si="94"/>
        <v>15</v>
      </c>
      <c r="C2488" s="4" t="str">
        <f ca="1">IF(G2488=$E$2+1,D2465,INDIRECT(ADDRESS(4+MOD(IF(G2488&lt;$E$2+1,G2488,$E$2+$E$2+2-G2488)-A2488+2*$E$2+1,2*$E$2+1),3)))</f>
        <v>Player 28</v>
      </c>
      <c r="D2488" s="3" t="str">
        <f ca="1" t="shared" si="93"/>
        <v>Player 32</v>
      </c>
      <c r="E2488" s="3"/>
      <c r="F2488" s="3"/>
      <c r="G2488">
        <f>1+MOD(A2488+D2464-2,2*$E$2+1)</f>
        <v>19</v>
      </c>
    </row>
    <row r="2489" spans="1:7" ht="12.75">
      <c r="A2489" s="3">
        <v>22</v>
      </c>
      <c r="B2489" s="4">
        <f>IF(G2489=$E$2+1,0,IF(G2489&lt;$E$2+1,G2489,$E$2+$E$2+2-G2489))</f>
        <v>14</v>
      </c>
      <c r="C2489" s="4" t="str">
        <f ca="1">IF(G2489=$E$2+1,D2465,INDIRECT(ADDRESS(4+MOD(IF(G2489&lt;$E$2+1,G2489,$E$2+$E$2+2-G2489)-A2489+2*$E$2+1,2*$E$2+1),3)))</f>
        <v>Player 26</v>
      </c>
      <c r="D2489" s="3" t="str">
        <f ca="1" t="shared" si="93"/>
        <v>Player 32</v>
      </c>
      <c r="E2489" s="3"/>
      <c r="F2489" s="3"/>
      <c r="G2489">
        <f>1+MOD(A2489+D2464-2,2*$E$2+1)</f>
        <v>20</v>
      </c>
    </row>
    <row r="2490" spans="1:7" ht="12.75">
      <c r="A2490" s="3">
        <v>23</v>
      </c>
      <c r="B2490" s="4">
        <f>IF(G2490=$E$2+1,0,IF(G2490&lt;$E$2+1,G2490,$E$2+$E$2+2-G2490))</f>
        <v>13</v>
      </c>
      <c r="C2490" s="4" t="str">
        <f ca="1">IF(G2490=$E$2+1,D2465,INDIRECT(ADDRESS(4+MOD(IF(G2490&lt;$E$2+1,G2490,$E$2+$E$2+2-G2490)-A2490+2*$E$2+1,2*$E$2+1),3)))</f>
        <v>Player 24</v>
      </c>
      <c r="D2490" s="3" t="str">
        <f ca="1" t="shared" si="93"/>
        <v>Player 32</v>
      </c>
      <c r="E2490" s="3"/>
      <c r="F2490" s="3"/>
      <c r="G2490">
        <f>1+MOD(A2490+D2464-2,2*$E$2+1)</f>
        <v>21</v>
      </c>
    </row>
    <row r="2491" spans="1:7" ht="12.75">
      <c r="A2491" s="3">
        <v>24</v>
      </c>
      <c r="B2491" s="4">
        <f aca="true" t="shared" si="95" ref="B2491:B2500">IF(G2491=$E$2+1,0,IF(G2491&lt;$E$2+1,G2491,$E$2+$E$2+2-G2491))</f>
        <v>12</v>
      </c>
      <c r="C2491" s="4" t="str">
        <f ca="1">IF(G2491=$E$2+1,D2465,INDIRECT(ADDRESS(4+MOD(IF(G2491&lt;$E$2+1,G2491,$E$2+$E$2+2-G2491)-A2491+2*$E$2+1,2*$E$2+1),3)))</f>
        <v>Player 22</v>
      </c>
      <c r="D2491" s="3" t="str">
        <f ca="1" t="shared" si="93"/>
        <v>Player 32</v>
      </c>
      <c r="E2491" s="3"/>
      <c r="F2491" s="3"/>
      <c r="G2491">
        <f>1+MOD(A2491+D2464-2,2*$E$2+1)</f>
        <v>22</v>
      </c>
    </row>
    <row r="2492" spans="1:7" ht="12.75">
      <c r="A2492" s="3">
        <v>25</v>
      </c>
      <c r="B2492" s="4">
        <f t="shared" si="95"/>
        <v>11</v>
      </c>
      <c r="C2492" s="4" t="str">
        <f ca="1">IF(G2492=$E$2+1,D2465,INDIRECT(ADDRESS(4+MOD(IF(G2492&lt;$E$2+1,G2492,$E$2+$E$2+2-G2492)-A2492+2*$E$2+1,2*$E$2+1),3)))</f>
        <v>Player 20</v>
      </c>
      <c r="D2492" s="3" t="str">
        <f ca="1" t="shared" si="93"/>
        <v>Player 32</v>
      </c>
      <c r="E2492" s="3"/>
      <c r="F2492" s="3"/>
      <c r="G2492">
        <f>1+MOD(A2492+D2464-2,2*$E$2+1)</f>
        <v>23</v>
      </c>
    </row>
    <row r="2493" spans="1:7" ht="12.75">
      <c r="A2493" s="3">
        <v>26</v>
      </c>
      <c r="B2493" s="4">
        <f t="shared" si="95"/>
        <v>10</v>
      </c>
      <c r="C2493" s="4" t="str">
        <f ca="1">IF(G2493=$E$2+1,D2465,INDIRECT(ADDRESS(4+MOD(IF(G2493&lt;$E$2+1,G2493,$E$2+$E$2+2-G2493)-A2493+2*$E$2+1,2*$E$2+1),3)))</f>
        <v>Player 18</v>
      </c>
      <c r="D2493" s="3" t="str">
        <f ca="1" t="shared" si="93"/>
        <v>Player 32</v>
      </c>
      <c r="E2493" s="3"/>
      <c r="F2493" s="3"/>
      <c r="G2493">
        <f>1+MOD(A2493+D2464-2,2*$E$2+1)</f>
        <v>24</v>
      </c>
    </row>
    <row r="2494" spans="1:7" ht="12.75">
      <c r="A2494" s="3">
        <v>27</v>
      </c>
      <c r="B2494" s="4">
        <f t="shared" si="95"/>
        <v>9</v>
      </c>
      <c r="C2494" s="4" t="str">
        <f ca="1">IF(G2494=$E$2+1,D2465,INDIRECT(ADDRESS(4+MOD(IF(G2494&lt;$E$2+1,G2494,$E$2+$E$2+2-G2494)-A2494+2*$E$2+1,2*$E$2+1),3)))</f>
        <v>Player 16</v>
      </c>
      <c r="D2494" s="3" t="str">
        <f ca="1" t="shared" si="93"/>
        <v>Player 32</v>
      </c>
      <c r="E2494" s="3"/>
      <c r="F2494" s="3"/>
      <c r="G2494">
        <f>1+MOD(A2494+D2464-2,2*$E$2+1)</f>
        <v>25</v>
      </c>
    </row>
    <row r="2495" spans="1:7" ht="12.75">
      <c r="A2495" s="3">
        <v>28</v>
      </c>
      <c r="B2495" s="4">
        <f t="shared" si="95"/>
        <v>8</v>
      </c>
      <c r="C2495" s="4" t="str">
        <f ca="1">IF(G2495=$E$2+1,D2465,INDIRECT(ADDRESS(4+MOD(IF(G2495&lt;$E$2+1,G2495,$E$2+$E$2+2-G2495)-A2495+2*$E$2+1,2*$E$2+1),3)))</f>
        <v>Player 14</v>
      </c>
      <c r="D2495" s="3" t="str">
        <f ca="1" t="shared" si="93"/>
        <v>Player 32</v>
      </c>
      <c r="E2495" s="3"/>
      <c r="F2495" s="3"/>
      <c r="G2495">
        <f>1+MOD(A2495+D2464-2,2*$E$2+1)</f>
        <v>26</v>
      </c>
    </row>
    <row r="2496" spans="1:7" ht="12.75">
      <c r="A2496" s="3">
        <v>29</v>
      </c>
      <c r="B2496" s="4">
        <f t="shared" si="95"/>
        <v>7</v>
      </c>
      <c r="C2496" s="4" t="str">
        <f ca="1">IF(G2496=$E$2+1,D2465,INDIRECT(ADDRESS(4+MOD(IF(G2496&lt;$E$2+1,G2496,$E$2+$E$2+2-G2496)-A2496+2*$E$2+1,2*$E$2+1),3)))</f>
        <v>Player 12</v>
      </c>
      <c r="D2496" s="3" t="str">
        <f ca="1" t="shared" si="93"/>
        <v>Player 32</v>
      </c>
      <c r="E2496" s="3"/>
      <c r="F2496" s="3"/>
      <c r="G2496">
        <f>1+MOD(A2496+D2464-2,2*$E$2+1)</f>
        <v>27</v>
      </c>
    </row>
    <row r="2497" spans="1:7" ht="12.75">
      <c r="A2497" s="3">
        <v>30</v>
      </c>
      <c r="B2497" s="4">
        <f t="shared" si="95"/>
        <v>6</v>
      </c>
      <c r="C2497" s="4" t="str">
        <f ca="1">IF(G2497=$E$2+1,D2465,INDIRECT(ADDRESS(4+MOD(IF(G2497&lt;$E$2+1,G2497,$E$2+$E$2+2-G2497)-A2497+2*$E$2+1,2*$E$2+1),3)))</f>
        <v>Player 10</v>
      </c>
      <c r="D2497" s="3" t="str">
        <f ca="1" t="shared" si="93"/>
        <v>Player 32</v>
      </c>
      <c r="E2497" s="3"/>
      <c r="F2497" s="3"/>
      <c r="G2497">
        <f>1+MOD(A2497+D2464-2,2*$E$2+1)</f>
        <v>28</v>
      </c>
    </row>
    <row r="2498" spans="1:7" ht="12.75">
      <c r="A2498" s="3">
        <v>31</v>
      </c>
      <c r="B2498" s="4">
        <f t="shared" si="95"/>
        <v>5</v>
      </c>
      <c r="C2498" s="4" t="str">
        <f ca="1">IF(G2498=$E$2+1,D2465,INDIRECT(ADDRESS(4+MOD(IF(G2498&lt;$E$2+1,G2498,$E$2+$E$2+2-G2498)-A2498+2*$E$2+1,2*$E$2+1),3)))</f>
        <v>Player 8</v>
      </c>
      <c r="D2498" s="3" t="str">
        <f ca="1" t="shared" si="93"/>
        <v>Player 32</v>
      </c>
      <c r="E2498" s="3"/>
      <c r="F2498" s="3"/>
      <c r="G2498">
        <f>1+MOD(A2498+D2464-2,2*$E$2+1)</f>
        <v>29</v>
      </c>
    </row>
    <row r="2499" spans="1:7" ht="12.75">
      <c r="A2499" s="3">
        <v>32</v>
      </c>
      <c r="B2499" s="4">
        <f t="shared" si="95"/>
        <v>4</v>
      </c>
      <c r="C2499" s="4" t="str">
        <f ca="1">IF(G2499=$E$2+1,D2465,INDIRECT(ADDRESS(4+MOD(IF(G2499&lt;$E$2+1,G2499,$E$2+$E$2+2-G2499)-A2499+2*$E$2+1,2*$E$2+1),3)))</f>
        <v>Player 6</v>
      </c>
      <c r="D2499" s="3" t="str">
        <f ca="1" t="shared" si="93"/>
        <v>Player 32</v>
      </c>
      <c r="E2499" s="3"/>
      <c r="F2499" s="3"/>
      <c r="G2499">
        <f>1+MOD(A2499+D2464-2,2*$E$2+1)</f>
        <v>30</v>
      </c>
    </row>
    <row r="2500" spans="1:7" ht="12.75">
      <c r="A2500" s="3">
        <v>33</v>
      </c>
      <c r="B2500" s="4">
        <f t="shared" si="95"/>
        <v>3</v>
      </c>
      <c r="C2500" s="4" t="str">
        <f ca="1">IF(G2500=$E$2+1,D2465,INDIRECT(ADDRESS(4+MOD(IF(G2500&lt;$E$2+1,G2500,$E$2+$E$2+2-G2500)-A2500+2*$E$2+1,2*$E$2+1),3)))</f>
        <v>Player 4</v>
      </c>
      <c r="D2500" s="3" t="str">
        <f ca="1" t="shared" si="93"/>
        <v>Player 32</v>
      </c>
      <c r="E2500" s="3"/>
      <c r="F2500" s="3"/>
      <c r="G2500">
        <f>1+MOD(A2500+D2464-2,2*$E$2+1)</f>
        <v>31</v>
      </c>
    </row>
    <row r="2508" spans="1:6" ht="12.75">
      <c r="A2508" t="s">
        <v>46</v>
      </c>
      <c r="C2508" s="1" t="s">
        <v>47</v>
      </c>
      <c r="D2508" s="2">
        <v>33</v>
      </c>
      <c r="F2508"/>
    </row>
    <row r="2509" spans="3:6" ht="12.75">
      <c r="C2509" s="1" t="s">
        <v>48</v>
      </c>
      <c r="D2509" s="2" t="str">
        <f ca="1">INDIRECT(ADDRESS(3+D2508,3))</f>
        <v>Player 33 or Rest</v>
      </c>
      <c r="F2509"/>
    </row>
    <row r="2510" ht="12.75">
      <c r="F2510"/>
    </row>
    <row r="2511" spans="1:7" ht="12.75">
      <c r="A2511" s="3" t="s">
        <v>51</v>
      </c>
      <c r="B2511" s="13" t="s">
        <v>5</v>
      </c>
      <c r="C2511" s="4" t="s">
        <v>11</v>
      </c>
      <c r="D2511" s="3" t="s">
        <v>10</v>
      </c>
      <c r="E2511" s="5" t="s">
        <v>3</v>
      </c>
      <c r="F2511" s="3" t="s">
        <v>4</v>
      </c>
      <c r="G2511" t="s">
        <v>49</v>
      </c>
    </row>
    <row r="2512" spans="1:7" ht="12.75">
      <c r="A2512" s="3">
        <v>1</v>
      </c>
      <c r="B2512" s="4">
        <f>IF(G2512=$E$2+1,0,IF(G2512&lt;$E$2+1,G2512,$E$2+$E$2+2-G2512))</f>
        <v>1</v>
      </c>
      <c r="C2512" s="4" t="str">
        <f ca="1">IF(G2512=$E$2+1,D2509,INDIRECT(ADDRESS(4+MOD(IF(G2512&lt;$E$2+1,G2512,$E$2+$E$2+2-G2512)-A2512+2*$E$2+1,2*$E$2+1),3)))</f>
        <v>Player 1</v>
      </c>
      <c r="D2512" s="3" t="str">
        <f aca="true" ca="1" t="shared" si="96" ref="D2512:D2544">IF(G2512=$E$2+1,$F$3,INDIRECT(ADDRESS(4+MOD(IF(G2512&lt;$E$2+1,$E$2+$E$2+2-G2512,G2512)-A2512+2*$E$2+1,2*$E$2+1),3)))</f>
        <v>Player 33 or Rest</v>
      </c>
      <c r="E2512" s="5"/>
      <c r="F2512" s="3"/>
      <c r="G2512">
        <f>1+MOD(A2512+D2508-2,2*$E$2+1)</f>
        <v>33</v>
      </c>
    </row>
    <row r="2513" spans="1:7" ht="12.75">
      <c r="A2513" s="3">
        <v>2</v>
      </c>
      <c r="B2513" s="4">
        <f aca="true" t="shared" si="97" ref="B2513:B2532">IF(G2513=$E$2+1,0,IF(G2513&lt;$E$2+1,G2513,$E$2+$E$2+2-G2513))</f>
        <v>1</v>
      </c>
      <c r="C2513" s="4" t="str">
        <f ca="1">IF(G2513=$E$2+1,D2509,INDIRECT(ADDRESS(4+MOD(IF(G2513&lt;$E$2+1,G2513,$E$2+$E$2+2-G2513)-A2513+2*$E$2+1,2*$E$2+1),3)))</f>
        <v>Player 33 or Rest</v>
      </c>
      <c r="D2513" s="3" t="str">
        <f ca="1" t="shared" si="96"/>
        <v>Player 32</v>
      </c>
      <c r="E2513" s="5"/>
      <c r="F2513" s="3"/>
      <c r="G2513">
        <f>1+MOD(A2513+D2508-2,2*$E$2+1)</f>
        <v>1</v>
      </c>
    </row>
    <row r="2514" spans="1:7" ht="12.75">
      <c r="A2514" s="3">
        <v>3</v>
      </c>
      <c r="B2514" s="4">
        <f t="shared" si="97"/>
        <v>2</v>
      </c>
      <c r="C2514" s="4" t="str">
        <f ca="1">IF(G2514=$E$2+1,D2509,INDIRECT(ADDRESS(4+MOD(IF(G2514&lt;$E$2+1,G2514,$E$2+$E$2+2-G2514)-A2514+2*$E$2+1,2*$E$2+1),3)))</f>
        <v>Player 33 or Rest</v>
      </c>
      <c r="D2514" s="3" t="str">
        <f ca="1" t="shared" si="96"/>
        <v>Player 30</v>
      </c>
      <c r="E2514" s="3"/>
      <c r="F2514" s="3"/>
      <c r="G2514">
        <f>1+MOD(A2514+D2508-2,2*$E$2+1)</f>
        <v>2</v>
      </c>
    </row>
    <row r="2515" spans="1:7" ht="12.75">
      <c r="A2515" s="3">
        <v>4</v>
      </c>
      <c r="B2515" s="4">
        <f t="shared" si="97"/>
        <v>3</v>
      </c>
      <c r="C2515" s="4" t="str">
        <f ca="1">IF(G2515=$E$2+1,D2509,INDIRECT(ADDRESS(4+MOD(IF(G2515&lt;$E$2+1,G2515,$E$2+$E$2+2-G2515)-A2515+2*$E$2+1,2*$E$2+1),3)))</f>
        <v>Player 33 or Rest</v>
      </c>
      <c r="D2515" s="3" t="str">
        <f ca="1" t="shared" si="96"/>
        <v>Player 28</v>
      </c>
      <c r="E2515" s="3"/>
      <c r="F2515" s="3"/>
      <c r="G2515">
        <f>1+MOD(A2515+D2508-2,2*$E$2+1)</f>
        <v>3</v>
      </c>
    </row>
    <row r="2516" spans="1:7" ht="12.75">
      <c r="A2516" s="3">
        <v>5</v>
      </c>
      <c r="B2516" s="4">
        <f t="shared" si="97"/>
        <v>4</v>
      </c>
      <c r="C2516" s="4" t="str">
        <f ca="1">IF(G2516=$E$2+1,D2509,INDIRECT(ADDRESS(4+MOD(IF(G2516&lt;$E$2+1,G2516,$E$2+$E$2+2-G2516)-A2516+2*$E$2+1,2*$E$2+1),3)))</f>
        <v>Player 33 or Rest</v>
      </c>
      <c r="D2516" s="3" t="str">
        <f ca="1" t="shared" si="96"/>
        <v>Player 26</v>
      </c>
      <c r="E2516" s="3"/>
      <c r="F2516" s="3"/>
      <c r="G2516">
        <f>1+MOD(A2516+D2508-2,2*$E$2+1)</f>
        <v>4</v>
      </c>
    </row>
    <row r="2517" spans="1:7" ht="12.75">
      <c r="A2517" s="3">
        <v>6</v>
      </c>
      <c r="B2517" s="4">
        <f t="shared" si="97"/>
        <v>5</v>
      </c>
      <c r="C2517" s="4" t="str">
        <f ca="1">IF(G2517=$E$2+1,D2509,INDIRECT(ADDRESS(4+MOD(IF(G2517&lt;$E$2+1,G2517,$E$2+$E$2+2-G2517)-A2517+2*$E$2+1,2*$E$2+1),3)))</f>
        <v>Player 33 or Rest</v>
      </c>
      <c r="D2517" s="3" t="str">
        <f ca="1" t="shared" si="96"/>
        <v>Player 24</v>
      </c>
      <c r="E2517" s="3"/>
      <c r="F2517" s="3"/>
      <c r="G2517">
        <f>1+MOD(A2517+D2508-2,2*$E$2+1)</f>
        <v>5</v>
      </c>
    </row>
    <row r="2518" spans="1:7" ht="12.75">
      <c r="A2518" s="3">
        <v>7</v>
      </c>
      <c r="B2518" s="4">
        <f t="shared" si="97"/>
        <v>6</v>
      </c>
      <c r="C2518" s="4" t="str">
        <f ca="1">IF(G2518=$E$2+1,D2509,INDIRECT(ADDRESS(4+MOD(IF(G2518&lt;$E$2+1,G2518,$E$2+$E$2+2-G2518)-A2518+2*$E$2+1,2*$E$2+1),3)))</f>
        <v>Player 33 or Rest</v>
      </c>
      <c r="D2518" s="3" t="str">
        <f ca="1" t="shared" si="96"/>
        <v>Player 22</v>
      </c>
      <c r="E2518" s="3"/>
      <c r="F2518" s="3"/>
      <c r="G2518">
        <f>1+MOD(A2518+D2508-2,2*$E$2+1)</f>
        <v>6</v>
      </c>
    </row>
    <row r="2519" spans="1:7" ht="12.75">
      <c r="A2519" s="3">
        <v>8</v>
      </c>
      <c r="B2519" s="4">
        <f t="shared" si="97"/>
        <v>7</v>
      </c>
      <c r="C2519" s="4" t="str">
        <f ca="1">IF(G2519=$E$2+1,D2509,INDIRECT(ADDRESS(4+MOD(IF(G2519&lt;$E$2+1,G2519,$E$2+$E$2+2-G2519)-A2519+2*$E$2+1,2*$E$2+1),3)))</f>
        <v>Player 33 or Rest</v>
      </c>
      <c r="D2519" s="3" t="str">
        <f ca="1" t="shared" si="96"/>
        <v>Player 20</v>
      </c>
      <c r="E2519" s="3"/>
      <c r="F2519" s="3"/>
      <c r="G2519">
        <f>1+MOD(A2519+D2508-2,2*$E$2+1)</f>
        <v>7</v>
      </c>
    </row>
    <row r="2520" spans="1:7" ht="12.75">
      <c r="A2520" s="3">
        <v>9</v>
      </c>
      <c r="B2520" s="4">
        <f t="shared" si="97"/>
        <v>8</v>
      </c>
      <c r="C2520" s="4" t="str">
        <f ca="1">IF(G2520=$E$2+1,D2509,INDIRECT(ADDRESS(4+MOD(IF(G2520&lt;$E$2+1,G2520,$E$2+$E$2+2-G2520)-A2520+2*$E$2+1,2*$E$2+1),3)))</f>
        <v>Player 33 or Rest</v>
      </c>
      <c r="D2520" s="3" t="str">
        <f ca="1" t="shared" si="96"/>
        <v>Player 18</v>
      </c>
      <c r="E2520" s="3"/>
      <c r="F2520" s="3"/>
      <c r="G2520">
        <f>1+MOD(A2520+D2508-2,2*$E$2+1)</f>
        <v>8</v>
      </c>
    </row>
    <row r="2521" spans="1:7" ht="12.75">
      <c r="A2521" s="3">
        <v>10</v>
      </c>
      <c r="B2521" s="4">
        <f t="shared" si="97"/>
        <v>9</v>
      </c>
      <c r="C2521" s="4" t="str">
        <f ca="1">IF(G2521=$E$2+1,D2509,INDIRECT(ADDRESS(4+MOD(IF(G2521&lt;$E$2+1,G2521,$E$2+$E$2+2-G2521)-A2521+2*$E$2+1,2*$E$2+1),3)))</f>
        <v>Player 33 or Rest</v>
      </c>
      <c r="D2521" s="3" t="str">
        <f ca="1" t="shared" si="96"/>
        <v>Player 16</v>
      </c>
      <c r="E2521" s="3"/>
      <c r="F2521" s="3"/>
      <c r="G2521">
        <f>1+MOD(A2521+D2508-2,2*$E$2+1)</f>
        <v>9</v>
      </c>
    </row>
    <row r="2522" spans="1:7" ht="12.75">
      <c r="A2522" s="3">
        <v>11</v>
      </c>
      <c r="B2522" s="4">
        <f t="shared" si="97"/>
        <v>10</v>
      </c>
      <c r="C2522" s="4" t="str">
        <f ca="1">IF(G2522=$E$2+1,D2509,INDIRECT(ADDRESS(4+MOD(IF(G2522&lt;$E$2+1,G2522,$E$2+$E$2+2-G2522)-A2522+2*$E$2+1,2*$E$2+1),3)))</f>
        <v>Player 33 or Rest</v>
      </c>
      <c r="D2522" s="3" t="str">
        <f ca="1" t="shared" si="96"/>
        <v>Player 14</v>
      </c>
      <c r="E2522" s="3"/>
      <c r="F2522" s="3"/>
      <c r="G2522">
        <f>1+MOD(A2522+D2508-2,2*$E$2+1)</f>
        <v>10</v>
      </c>
    </row>
    <row r="2523" spans="1:7" ht="12.75">
      <c r="A2523" s="3">
        <v>12</v>
      </c>
      <c r="B2523" s="4">
        <f t="shared" si="97"/>
        <v>11</v>
      </c>
      <c r="C2523" s="4" t="str">
        <f ca="1">IF(G2523=$E$2+1,D2509,INDIRECT(ADDRESS(4+MOD(IF(G2523&lt;$E$2+1,G2523,$E$2+$E$2+2-G2523)-A2523+2*$E$2+1,2*$E$2+1),3)))</f>
        <v>Player 33 or Rest</v>
      </c>
      <c r="D2523" s="3" t="str">
        <f ca="1" t="shared" si="96"/>
        <v>Player 12</v>
      </c>
      <c r="E2523" s="3"/>
      <c r="F2523" s="3"/>
      <c r="G2523">
        <f>1+MOD(A2523+D2508-2,2*$E$2+1)</f>
        <v>11</v>
      </c>
    </row>
    <row r="2524" spans="1:7" ht="12.75">
      <c r="A2524" s="3">
        <v>13</v>
      </c>
      <c r="B2524" s="4">
        <f t="shared" si="97"/>
        <v>12</v>
      </c>
      <c r="C2524" s="4" t="str">
        <f ca="1">IF(G2524=$E$2+1,D2509,INDIRECT(ADDRESS(4+MOD(IF(G2524&lt;$E$2+1,G2524,$E$2+$E$2+2-G2524)-A2524+2*$E$2+1,2*$E$2+1),3)))</f>
        <v>Player 33 or Rest</v>
      </c>
      <c r="D2524" s="3" t="str">
        <f ca="1" t="shared" si="96"/>
        <v>Player 10</v>
      </c>
      <c r="E2524" s="3"/>
      <c r="F2524" s="3"/>
      <c r="G2524">
        <f>1+MOD(A2524+D2508-2,2*$E$2+1)</f>
        <v>12</v>
      </c>
    </row>
    <row r="2525" spans="1:7" ht="12.75">
      <c r="A2525" s="3">
        <v>14</v>
      </c>
      <c r="B2525" s="4">
        <f t="shared" si="97"/>
        <v>13</v>
      </c>
      <c r="C2525" s="4" t="str">
        <f ca="1">IF(G2525=$E$2+1,D2509,INDIRECT(ADDRESS(4+MOD(IF(G2525&lt;$E$2+1,G2525,$E$2+$E$2+2-G2525)-A2525+2*$E$2+1,2*$E$2+1),3)))</f>
        <v>Player 33 or Rest</v>
      </c>
      <c r="D2525" s="3" t="str">
        <f ca="1" t="shared" si="96"/>
        <v>Player 8</v>
      </c>
      <c r="E2525" s="3"/>
      <c r="F2525" s="3"/>
      <c r="G2525">
        <f>1+MOD(A2525+D2508-2,2*$E$2+1)</f>
        <v>13</v>
      </c>
    </row>
    <row r="2526" spans="1:7" ht="12.75">
      <c r="A2526" s="3">
        <v>15</v>
      </c>
      <c r="B2526" s="4">
        <f t="shared" si="97"/>
        <v>14</v>
      </c>
      <c r="C2526" s="4" t="str">
        <f ca="1">IF(G2526=$E$2+1,D2509,INDIRECT(ADDRESS(4+MOD(IF(G2526&lt;$E$2+1,G2526,$E$2+$E$2+2-G2526)-A2526+2*$E$2+1,2*$E$2+1),3)))</f>
        <v>Player 33 or Rest</v>
      </c>
      <c r="D2526" s="3" t="str">
        <f ca="1" t="shared" si="96"/>
        <v>Player 6</v>
      </c>
      <c r="E2526" s="3"/>
      <c r="F2526" s="3"/>
      <c r="G2526">
        <f>1+MOD(A2526+D2508-2,2*$E$2+1)</f>
        <v>14</v>
      </c>
    </row>
    <row r="2527" spans="1:7" ht="12.75">
      <c r="A2527" s="3">
        <v>16</v>
      </c>
      <c r="B2527" s="4">
        <f t="shared" si="97"/>
        <v>15</v>
      </c>
      <c r="C2527" s="4" t="str">
        <f ca="1">IF(G2527=$E$2+1,D2509,INDIRECT(ADDRESS(4+MOD(IF(G2527&lt;$E$2+1,G2527,$E$2+$E$2+2-G2527)-A2527+2*$E$2+1,2*$E$2+1),3)))</f>
        <v>Player 33 or Rest</v>
      </c>
      <c r="D2527" s="3" t="str">
        <f ca="1" t="shared" si="96"/>
        <v>Player 4</v>
      </c>
      <c r="E2527" s="3"/>
      <c r="F2527" s="3"/>
      <c r="G2527">
        <f>1+MOD(A2527+D2508-2,2*$E$2+1)</f>
        <v>15</v>
      </c>
    </row>
    <row r="2528" spans="1:7" ht="12.75">
      <c r="A2528" s="3">
        <v>17</v>
      </c>
      <c r="B2528" s="4">
        <f t="shared" si="97"/>
        <v>16</v>
      </c>
      <c r="C2528" s="4" t="str">
        <f ca="1">IF(G2528=$E$2+1,D2509,INDIRECT(ADDRESS(4+MOD(IF(G2528&lt;$E$2+1,G2528,$E$2+$E$2+2-G2528)-A2528+2*$E$2+1,2*$E$2+1),3)))</f>
        <v>Player 33 or Rest</v>
      </c>
      <c r="D2528" s="3" t="str">
        <f ca="1" t="shared" si="96"/>
        <v>Player 2</v>
      </c>
      <c r="E2528" s="3"/>
      <c r="F2528" s="3"/>
      <c r="G2528">
        <f>1+MOD(A2528+D2508-2,2*$E$2+1)</f>
        <v>16</v>
      </c>
    </row>
    <row r="2529" spans="1:7" ht="12.75">
      <c r="A2529" s="3">
        <v>18</v>
      </c>
      <c r="B2529" s="4">
        <f t="shared" si="97"/>
        <v>0</v>
      </c>
      <c r="C2529" s="4" t="str">
        <f ca="1">IF(G2529=$E$2+1,D2509,INDIRECT(ADDRESS(4+MOD(IF(G2529&lt;$E$2+1,G2529,$E$2+$E$2+2-G2529)-A2529+2*$E$2+1,2*$E$2+1),3)))</f>
        <v>Player 33 or Rest</v>
      </c>
      <c r="D2529" s="3" t="str">
        <f ca="1" t="shared" si="96"/>
        <v>Rest</v>
      </c>
      <c r="E2529" s="3"/>
      <c r="F2529" s="3"/>
      <c r="G2529">
        <f>1+MOD(A2529+D2508-2,2*$E$2+1)</f>
        <v>17</v>
      </c>
    </row>
    <row r="2530" spans="1:7" ht="12.75">
      <c r="A2530" s="3">
        <v>19</v>
      </c>
      <c r="B2530" s="4">
        <f t="shared" si="97"/>
        <v>16</v>
      </c>
      <c r="C2530" s="4" t="str">
        <f ca="1">IF(G2530=$E$2+1,D2509,INDIRECT(ADDRESS(4+MOD(IF(G2530&lt;$E$2+1,G2530,$E$2+$E$2+2-G2530)-A2530+2*$E$2+1,2*$E$2+1),3)))</f>
        <v>Player 31</v>
      </c>
      <c r="D2530" s="3" t="str">
        <f ca="1" t="shared" si="96"/>
        <v>Player 33 or Rest</v>
      </c>
      <c r="E2530" s="3"/>
      <c r="F2530" s="3"/>
      <c r="G2530">
        <f>1+MOD(A2530+D2508-2,2*$E$2+1)</f>
        <v>18</v>
      </c>
    </row>
    <row r="2531" spans="1:7" ht="12.75">
      <c r="A2531" s="3">
        <v>20</v>
      </c>
      <c r="B2531" s="4">
        <f t="shared" si="97"/>
        <v>15</v>
      </c>
      <c r="C2531" s="4" t="str">
        <f ca="1">IF(G2531=$E$2+1,D2509,INDIRECT(ADDRESS(4+MOD(IF(G2531&lt;$E$2+1,G2531,$E$2+$E$2+2-G2531)-A2531+2*$E$2+1,2*$E$2+1),3)))</f>
        <v>Player 29</v>
      </c>
      <c r="D2531" s="3" t="str">
        <f ca="1" t="shared" si="96"/>
        <v>Player 33 or Rest</v>
      </c>
      <c r="E2531" s="3"/>
      <c r="F2531" s="3"/>
      <c r="G2531">
        <f>1+MOD(A2531+D2508-2,2*$E$2+1)</f>
        <v>19</v>
      </c>
    </row>
    <row r="2532" spans="1:7" ht="12.75">
      <c r="A2532" s="3">
        <v>21</v>
      </c>
      <c r="B2532" s="4">
        <f t="shared" si="97"/>
        <v>14</v>
      </c>
      <c r="C2532" s="4" t="str">
        <f ca="1">IF(G2532=$E$2+1,D2509,INDIRECT(ADDRESS(4+MOD(IF(G2532&lt;$E$2+1,G2532,$E$2+$E$2+2-G2532)-A2532+2*$E$2+1,2*$E$2+1),3)))</f>
        <v>Player 27</v>
      </c>
      <c r="D2532" s="3" t="str">
        <f ca="1" t="shared" si="96"/>
        <v>Player 33 or Rest</v>
      </c>
      <c r="E2532" s="3"/>
      <c r="F2532" s="3"/>
      <c r="G2532">
        <f>1+MOD(A2532+D2508-2,2*$E$2+1)</f>
        <v>20</v>
      </c>
    </row>
    <row r="2533" spans="1:7" ht="12.75">
      <c r="A2533" s="3">
        <v>22</v>
      </c>
      <c r="B2533" s="4">
        <f>IF(G2533=$E$2+1,0,IF(G2533&lt;$E$2+1,G2533,$E$2+$E$2+2-G2533))</f>
        <v>13</v>
      </c>
      <c r="C2533" s="4" t="str">
        <f ca="1">IF(G2533=$E$2+1,D2509,INDIRECT(ADDRESS(4+MOD(IF(G2533&lt;$E$2+1,G2533,$E$2+$E$2+2-G2533)-A2533+2*$E$2+1,2*$E$2+1),3)))</f>
        <v>Player 25</v>
      </c>
      <c r="D2533" s="3" t="str">
        <f ca="1" t="shared" si="96"/>
        <v>Player 33 or Rest</v>
      </c>
      <c r="E2533" s="3"/>
      <c r="F2533" s="3"/>
      <c r="G2533">
        <f>1+MOD(A2533+D2508-2,2*$E$2+1)</f>
        <v>21</v>
      </c>
    </row>
    <row r="2534" spans="1:7" ht="12.75">
      <c r="A2534" s="3">
        <v>23</v>
      </c>
      <c r="B2534" s="4">
        <f>IF(G2534=$E$2+1,0,IF(G2534&lt;$E$2+1,G2534,$E$2+$E$2+2-G2534))</f>
        <v>12</v>
      </c>
      <c r="C2534" s="4" t="str">
        <f ca="1">IF(G2534=$E$2+1,D2509,INDIRECT(ADDRESS(4+MOD(IF(G2534&lt;$E$2+1,G2534,$E$2+$E$2+2-G2534)-A2534+2*$E$2+1,2*$E$2+1),3)))</f>
        <v>Player 23</v>
      </c>
      <c r="D2534" s="3" t="str">
        <f ca="1" t="shared" si="96"/>
        <v>Player 33 or Rest</v>
      </c>
      <c r="E2534" s="3"/>
      <c r="F2534" s="3"/>
      <c r="G2534">
        <f>1+MOD(A2534+D2508-2,2*$E$2+1)</f>
        <v>22</v>
      </c>
    </row>
    <row r="2535" spans="1:7" ht="12.75">
      <c r="A2535" s="3">
        <v>24</v>
      </c>
      <c r="B2535" s="4">
        <f aca="true" t="shared" si="98" ref="B2535:B2544">IF(G2535=$E$2+1,0,IF(G2535&lt;$E$2+1,G2535,$E$2+$E$2+2-G2535))</f>
        <v>11</v>
      </c>
      <c r="C2535" s="4" t="str">
        <f ca="1">IF(G2535=$E$2+1,D2509,INDIRECT(ADDRESS(4+MOD(IF(G2535&lt;$E$2+1,G2535,$E$2+$E$2+2-G2535)-A2535+2*$E$2+1,2*$E$2+1),3)))</f>
        <v>Player 21</v>
      </c>
      <c r="D2535" s="3" t="str">
        <f ca="1" t="shared" si="96"/>
        <v>Player 33 or Rest</v>
      </c>
      <c r="E2535" s="3"/>
      <c r="F2535" s="3"/>
      <c r="G2535">
        <f>1+MOD(A2535+D2508-2,2*$E$2+1)</f>
        <v>23</v>
      </c>
    </row>
    <row r="2536" spans="1:7" ht="12.75">
      <c r="A2536" s="3">
        <v>25</v>
      </c>
      <c r="B2536" s="4">
        <f t="shared" si="98"/>
        <v>10</v>
      </c>
      <c r="C2536" s="4" t="str">
        <f ca="1">IF(G2536=$E$2+1,D2509,INDIRECT(ADDRESS(4+MOD(IF(G2536&lt;$E$2+1,G2536,$E$2+$E$2+2-G2536)-A2536+2*$E$2+1,2*$E$2+1),3)))</f>
        <v>Player 19</v>
      </c>
      <c r="D2536" s="3" t="str">
        <f ca="1" t="shared" si="96"/>
        <v>Player 33 or Rest</v>
      </c>
      <c r="E2536" s="3"/>
      <c r="F2536" s="3"/>
      <c r="G2536">
        <f>1+MOD(A2536+D2508-2,2*$E$2+1)</f>
        <v>24</v>
      </c>
    </row>
    <row r="2537" spans="1:7" ht="12.75">
      <c r="A2537" s="3">
        <v>26</v>
      </c>
      <c r="B2537" s="4">
        <f t="shared" si="98"/>
        <v>9</v>
      </c>
      <c r="C2537" s="4" t="str">
        <f ca="1">IF(G2537=$E$2+1,D2509,INDIRECT(ADDRESS(4+MOD(IF(G2537&lt;$E$2+1,G2537,$E$2+$E$2+2-G2537)-A2537+2*$E$2+1,2*$E$2+1),3)))</f>
        <v>Player 17</v>
      </c>
      <c r="D2537" s="3" t="str">
        <f ca="1" t="shared" si="96"/>
        <v>Player 33 or Rest</v>
      </c>
      <c r="E2537" s="3"/>
      <c r="F2537" s="3"/>
      <c r="G2537">
        <f>1+MOD(A2537+D2508-2,2*$E$2+1)</f>
        <v>25</v>
      </c>
    </row>
    <row r="2538" spans="1:7" ht="12.75">
      <c r="A2538" s="3">
        <v>27</v>
      </c>
      <c r="B2538" s="4">
        <f t="shared" si="98"/>
        <v>8</v>
      </c>
      <c r="C2538" s="4" t="str">
        <f ca="1">IF(G2538=$E$2+1,D2509,INDIRECT(ADDRESS(4+MOD(IF(G2538&lt;$E$2+1,G2538,$E$2+$E$2+2-G2538)-A2538+2*$E$2+1,2*$E$2+1),3)))</f>
        <v>Player 15</v>
      </c>
      <c r="D2538" s="3" t="str">
        <f ca="1" t="shared" si="96"/>
        <v>Player 33 or Rest</v>
      </c>
      <c r="E2538" s="3"/>
      <c r="F2538" s="3"/>
      <c r="G2538">
        <f>1+MOD(A2538+D2508-2,2*$E$2+1)</f>
        <v>26</v>
      </c>
    </row>
    <row r="2539" spans="1:7" ht="12.75">
      <c r="A2539" s="3">
        <v>28</v>
      </c>
      <c r="B2539" s="4">
        <f t="shared" si="98"/>
        <v>7</v>
      </c>
      <c r="C2539" s="4" t="str">
        <f ca="1">IF(G2539=$E$2+1,D2509,INDIRECT(ADDRESS(4+MOD(IF(G2539&lt;$E$2+1,G2539,$E$2+$E$2+2-G2539)-A2539+2*$E$2+1,2*$E$2+1),3)))</f>
        <v>Player 13</v>
      </c>
      <c r="D2539" s="3" t="str">
        <f ca="1" t="shared" si="96"/>
        <v>Player 33 or Rest</v>
      </c>
      <c r="E2539" s="3"/>
      <c r="F2539" s="3"/>
      <c r="G2539">
        <f>1+MOD(A2539+D2508-2,2*$E$2+1)</f>
        <v>27</v>
      </c>
    </row>
    <row r="2540" spans="1:7" ht="12.75">
      <c r="A2540" s="3">
        <v>29</v>
      </c>
      <c r="B2540" s="4">
        <f t="shared" si="98"/>
        <v>6</v>
      </c>
      <c r="C2540" s="4" t="str">
        <f ca="1">IF(G2540=$E$2+1,D2509,INDIRECT(ADDRESS(4+MOD(IF(G2540&lt;$E$2+1,G2540,$E$2+$E$2+2-G2540)-A2540+2*$E$2+1,2*$E$2+1),3)))</f>
        <v>Player 11</v>
      </c>
      <c r="D2540" s="3" t="str">
        <f ca="1" t="shared" si="96"/>
        <v>Player 33 or Rest</v>
      </c>
      <c r="E2540" s="3"/>
      <c r="F2540" s="3"/>
      <c r="G2540">
        <f>1+MOD(A2540+D2508-2,2*$E$2+1)</f>
        <v>28</v>
      </c>
    </row>
    <row r="2541" spans="1:7" ht="12.75">
      <c r="A2541" s="3">
        <v>30</v>
      </c>
      <c r="B2541" s="4">
        <f t="shared" si="98"/>
        <v>5</v>
      </c>
      <c r="C2541" s="4" t="str">
        <f ca="1">IF(G2541=$E$2+1,D2509,INDIRECT(ADDRESS(4+MOD(IF(G2541&lt;$E$2+1,G2541,$E$2+$E$2+2-G2541)-A2541+2*$E$2+1,2*$E$2+1),3)))</f>
        <v>Player 9</v>
      </c>
      <c r="D2541" s="3" t="str">
        <f ca="1" t="shared" si="96"/>
        <v>Player 33 or Rest</v>
      </c>
      <c r="E2541" s="3"/>
      <c r="F2541" s="3"/>
      <c r="G2541">
        <f>1+MOD(A2541+D2508-2,2*$E$2+1)</f>
        <v>29</v>
      </c>
    </row>
    <row r="2542" spans="1:7" ht="12.75">
      <c r="A2542" s="3">
        <v>31</v>
      </c>
      <c r="B2542" s="4">
        <f t="shared" si="98"/>
        <v>4</v>
      </c>
      <c r="C2542" s="4" t="str">
        <f ca="1">IF(G2542=$E$2+1,D2509,INDIRECT(ADDRESS(4+MOD(IF(G2542&lt;$E$2+1,G2542,$E$2+$E$2+2-G2542)-A2542+2*$E$2+1,2*$E$2+1),3)))</f>
        <v>Player 7</v>
      </c>
      <c r="D2542" s="3" t="str">
        <f ca="1" t="shared" si="96"/>
        <v>Player 33 or Rest</v>
      </c>
      <c r="E2542" s="3"/>
      <c r="F2542" s="3"/>
      <c r="G2542">
        <f>1+MOD(A2542+D2508-2,2*$E$2+1)</f>
        <v>30</v>
      </c>
    </row>
    <row r="2543" spans="1:7" ht="12.75">
      <c r="A2543" s="3">
        <v>32</v>
      </c>
      <c r="B2543" s="4">
        <f t="shared" si="98"/>
        <v>3</v>
      </c>
      <c r="C2543" s="4" t="str">
        <f ca="1">IF(G2543=$E$2+1,D2509,INDIRECT(ADDRESS(4+MOD(IF(G2543&lt;$E$2+1,G2543,$E$2+$E$2+2-G2543)-A2543+2*$E$2+1,2*$E$2+1),3)))</f>
        <v>Player 5</v>
      </c>
      <c r="D2543" s="3" t="str">
        <f ca="1" t="shared" si="96"/>
        <v>Player 33 or Rest</v>
      </c>
      <c r="E2543" s="3"/>
      <c r="F2543" s="3"/>
      <c r="G2543">
        <f>1+MOD(A2543+D2508-2,2*$E$2+1)</f>
        <v>31</v>
      </c>
    </row>
    <row r="2544" spans="1:7" ht="12.75">
      <c r="A2544" s="3">
        <v>33</v>
      </c>
      <c r="B2544" s="4">
        <f t="shared" si="98"/>
        <v>2</v>
      </c>
      <c r="C2544" s="4" t="str">
        <f ca="1">IF(G2544=$E$2+1,D2509,INDIRECT(ADDRESS(4+MOD(IF(G2544&lt;$E$2+1,G2544,$E$2+$E$2+2-G2544)-A2544+2*$E$2+1,2*$E$2+1),3)))</f>
        <v>Player 3</v>
      </c>
      <c r="D2544" s="3" t="str">
        <f ca="1" t="shared" si="96"/>
        <v>Player 33 or Rest</v>
      </c>
      <c r="E2544" s="3"/>
      <c r="F2544" s="3"/>
      <c r="G2544">
        <f>1+MOD(A2544+D2508-2,2*$E$2+1)</f>
        <v>32</v>
      </c>
    </row>
  </sheetData>
  <printOptions/>
  <pageMargins left="0.75" right="0.75" top="1" bottom="1" header="0.5" footer="0.5"/>
  <pageSetup horizontalDpi="600" verticalDpi="600" orientation="portrait" paperSize="9" r:id="rId1"/>
  <rowBreaks count="66" manualBreakCount="66">
    <brk id="38" max="255" man="1"/>
    <brk id="63" max="255" man="1"/>
    <brk id="94" max="255" man="1"/>
    <brk id="126" max="255" man="1"/>
    <brk id="156" max="255" man="1"/>
    <brk id="188" max="255" man="1"/>
    <brk id="220" max="255" man="1"/>
    <brk id="250" max="255" man="1"/>
    <brk id="281" max="255" man="1"/>
    <brk id="313" max="255" man="1"/>
    <brk id="345" max="255" man="1"/>
    <brk id="377" max="255" man="1"/>
    <brk id="410" max="255" man="1"/>
    <brk id="443" max="255" man="1"/>
    <brk id="475" max="255" man="1"/>
    <brk id="509" max="255" man="1"/>
    <brk id="541" max="255" man="1"/>
    <brk id="574" max="255" man="1"/>
    <brk id="607" max="255" man="1"/>
    <brk id="639" max="255" man="1"/>
    <brk id="673" max="255" man="1"/>
    <brk id="706" max="255" man="1"/>
    <brk id="739" max="255" man="1"/>
    <brk id="772" max="255" man="1"/>
    <brk id="805" max="255" man="1"/>
    <brk id="840" max="255" man="1"/>
    <brk id="873" max="255" man="1"/>
    <brk id="908" max="255" man="1"/>
    <brk id="942" max="255" man="1"/>
    <brk id="978" max="255" man="1"/>
    <brk id="1010" max="255" man="1"/>
    <brk id="1041" max="255" man="1"/>
    <brk id="1071" max="255" man="1"/>
    <brk id="1099" max="255" man="1"/>
    <brk id="1143" max="255" man="1"/>
    <brk id="1187" max="255" man="1"/>
    <brk id="1231" max="255" man="1"/>
    <brk id="1275" max="255" man="1"/>
    <brk id="1319" max="255" man="1"/>
    <brk id="1363" max="255" man="1"/>
    <brk id="1407" max="255" man="1"/>
    <brk id="1451" max="255" man="1"/>
    <brk id="1495" max="255" man="1"/>
    <brk id="1539" max="255" man="1"/>
    <brk id="1583" max="255" man="1"/>
    <brk id="1627" max="255" man="1"/>
    <brk id="1671" max="255" man="1"/>
    <brk id="1715" max="255" man="1"/>
    <brk id="1759" max="255" man="1"/>
    <brk id="1803" max="255" man="1"/>
    <brk id="1847" max="255" man="1"/>
    <brk id="1891" max="255" man="1"/>
    <brk id="1935" max="255" man="1"/>
    <brk id="1979" max="255" man="1"/>
    <brk id="2023" max="255" man="1"/>
    <brk id="2067" max="255" man="1"/>
    <brk id="2111" max="255" man="1"/>
    <brk id="2155" max="255" man="1"/>
    <brk id="2199" max="255" man="1"/>
    <brk id="2243" max="255" man="1"/>
    <brk id="2287" max="255" man="1"/>
    <brk id="2331" max="255" man="1"/>
    <brk id="2375" max="255" man="1"/>
    <brk id="2419" max="255" man="1"/>
    <brk id="2463" max="255" man="1"/>
    <brk id="25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ermak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ermak4</dc:creator>
  <cp:keywords/>
  <dc:description/>
  <cp:lastModifiedBy>ermak4</cp:lastModifiedBy>
  <dcterms:created xsi:type="dcterms:W3CDTF">2005-05-01T17:41:25Z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